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91" yWindow="65521" windowWidth="15480" windowHeight="11760" tabRatio="921" activeTab="0"/>
  </bookViews>
  <sheets>
    <sheet name="Бег  ДЕВУШКИ" sheetId="1" r:id="rId1"/>
    <sheet name="Бег  ЮНОШИ" sheetId="2" r:id="rId2"/>
    <sheet name="СХ  ДЕВУШКИ" sheetId="3" r:id="rId3"/>
    <sheet name="СХ  ЮНОШИ" sheetId="4" r:id="rId4"/>
    <sheet name="КОМ Бег Пенза" sheetId="5" r:id="rId5"/>
    <sheet name="КОМ Бег Мордовия" sheetId="6" r:id="rId6"/>
    <sheet name="КОМ СХ Пенза" sheetId="7" r:id="rId7"/>
    <sheet name="КОМ СХ Мордовия" sheetId="8" r:id="rId8"/>
    <sheet name="ИТОГ Командная" sheetId="9" r:id="rId9"/>
  </sheets>
  <definedNames>
    <definedName name="Z_1DBA5CE7_449A_46C6_8107_0F69EBD92BDB_.wvu.Cols" localSheetId="0" hidden="1">'Бег  ДЕВУШКИ'!$I:$L,'Бег  ДЕВУШКИ'!$N:$AS</definedName>
    <definedName name="Z_1DBA5CE7_449A_46C6_8107_0F69EBD92BDB_.wvu.Cols" localSheetId="1" hidden="1">'Бег  ЮНОШИ'!$I:$L,'Бег  ЮНОШИ'!$N:$AS</definedName>
    <definedName name="Z_1DBA5CE7_449A_46C6_8107_0F69EBD92BDB_.wvu.Cols" localSheetId="7" hidden="1">'КОМ СХ Мордовия'!$G:$G</definedName>
    <definedName name="Z_1DBA5CE7_449A_46C6_8107_0F69EBD92BDB_.wvu.Cols" localSheetId="6" hidden="1">'КОМ СХ Пенза'!$H:$H</definedName>
    <definedName name="Z_1DBA5CE7_449A_46C6_8107_0F69EBD92BDB_.wvu.Cols" localSheetId="2" hidden="1">'СХ  ДЕВУШКИ'!$I:$L,'СХ  ДЕВУШКИ'!$N:$AQ</definedName>
    <definedName name="Z_1DBA5CE7_449A_46C6_8107_0F69EBD92BDB_.wvu.Cols" localSheetId="3" hidden="1">'СХ  ЮНОШИ'!$I:$L,'СХ  ЮНОШИ'!$N:$AQ</definedName>
    <definedName name="Z_1DBA5CE7_449A_46C6_8107_0F69EBD92BDB_.wvu.PrintArea" localSheetId="0" hidden="1">'Бег  ДЕВУШКИ'!$A$1:$R$39</definedName>
    <definedName name="Z_1DBA5CE7_449A_46C6_8107_0F69EBD92BDB_.wvu.PrintArea" localSheetId="1" hidden="1">'Бег  ЮНОШИ'!$A$1:$R$41</definedName>
    <definedName name="Z_1DBA5CE7_449A_46C6_8107_0F69EBD92BDB_.wvu.PrintArea" localSheetId="8" hidden="1">'ИТОГ Командная'!$A$1:$G$29</definedName>
    <definedName name="Z_1DBA5CE7_449A_46C6_8107_0F69EBD92BDB_.wvu.PrintArea" localSheetId="5" hidden="1">'КОМ Бег Мордовия'!$A$1:$I$36</definedName>
    <definedName name="Z_1DBA5CE7_449A_46C6_8107_0F69EBD92BDB_.wvu.PrintArea" localSheetId="4" hidden="1">'КОМ Бег Пенза'!$A$1:$I$42</definedName>
    <definedName name="Z_1DBA5CE7_449A_46C6_8107_0F69EBD92BDB_.wvu.PrintArea" localSheetId="7" hidden="1">'КОМ СХ Мордовия'!$A$1:$I$35</definedName>
    <definedName name="Z_1DBA5CE7_449A_46C6_8107_0F69EBD92BDB_.wvu.PrintArea" localSheetId="6" hidden="1">'КОМ СХ Пенза'!$A$1:$I$30</definedName>
    <definedName name="Z_1DBA5CE7_449A_46C6_8107_0F69EBD92BDB_.wvu.PrintArea" localSheetId="2" hidden="1">'СХ  ДЕВУШКИ'!$A$1:$R$33</definedName>
    <definedName name="Z_1DBA5CE7_449A_46C6_8107_0F69EBD92BDB_.wvu.PrintArea" localSheetId="3" hidden="1">'СХ  ЮНОШИ'!$A$1:$R$34</definedName>
    <definedName name="Z_1DBA5CE7_449A_46C6_8107_0F69EBD92BDB_.wvu.Rows" localSheetId="0" hidden="1">'Бег  ДЕВУШКИ'!$37:$39</definedName>
    <definedName name="Z_C501C1BB_FB32_4E92_812B_FDA193F106D2_.wvu.Cols" localSheetId="0" hidden="1">'Бег  ДЕВУШКИ'!$I:$L,'Бег  ДЕВУШКИ'!$N:$R</definedName>
    <definedName name="Z_C501C1BB_FB32_4E92_812B_FDA193F106D2_.wvu.Cols" localSheetId="1" hidden="1">'Бег  ЮНОШИ'!$I:$L,'Бег  ЮНОШИ'!$N:$R</definedName>
    <definedName name="Z_C501C1BB_FB32_4E92_812B_FDA193F106D2_.wvu.Cols" localSheetId="7" hidden="1">'КОМ СХ Мордовия'!$G:$G</definedName>
    <definedName name="Z_C501C1BB_FB32_4E92_812B_FDA193F106D2_.wvu.Cols" localSheetId="6" hidden="1">'КОМ СХ Пенза'!$H:$H</definedName>
    <definedName name="Z_C501C1BB_FB32_4E92_812B_FDA193F106D2_.wvu.Cols" localSheetId="2" hidden="1">'СХ  ДЕВУШКИ'!$I:$L,'СХ  ДЕВУШКИ'!$N:$R</definedName>
    <definedName name="Z_C501C1BB_FB32_4E92_812B_FDA193F106D2_.wvu.Cols" localSheetId="3" hidden="1">'СХ  ЮНОШИ'!$I:$L,'СХ  ЮНОШИ'!$N:$R</definedName>
    <definedName name="Z_C501C1BB_FB32_4E92_812B_FDA193F106D2_.wvu.PrintArea" localSheetId="0" hidden="1">'Бег  ДЕВУШКИ'!$A$1:$R$39</definedName>
    <definedName name="Z_C501C1BB_FB32_4E92_812B_FDA193F106D2_.wvu.PrintArea" localSheetId="1" hidden="1">'Бег  ЮНОШИ'!$A$1:$R$41</definedName>
    <definedName name="Z_C501C1BB_FB32_4E92_812B_FDA193F106D2_.wvu.PrintArea" localSheetId="8" hidden="1">'ИТОГ Командная'!$A$1:$G$29</definedName>
    <definedName name="Z_C501C1BB_FB32_4E92_812B_FDA193F106D2_.wvu.PrintArea" localSheetId="5" hidden="1">'КОМ Бег Мордовия'!$A$1:$I$36</definedName>
    <definedName name="Z_C501C1BB_FB32_4E92_812B_FDA193F106D2_.wvu.PrintArea" localSheetId="4" hidden="1">'КОМ Бег Пенза'!$A$1:$I$42</definedName>
    <definedName name="Z_C501C1BB_FB32_4E92_812B_FDA193F106D2_.wvu.PrintArea" localSheetId="7" hidden="1">'КОМ СХ Мордовия'!$A$1:$I$35</definedName>
    <definedName name="Z_C501C1BB_FB32_4E92_812B_FDA193F106D2_.wvu.PrintArea" localSheetId="6" hidden="1">'КОМ СХ Пенза'!$A$1:$I$30</definedName>
    <definedName name="Z_C501C1BB_FB32_4E92_812B_FDA193F106D2_.wvu.PrintArea" localSheetId="2" hidden="1">'СХ  ДЕВУШКИ'!$A$1:$R$33</definedName>
    <definedName name="Z_C501C1BB_FB32_4E92_812B_FDA193F106D2_.wvu.PrintArea" localSheetId="3" hidden="1">'СХ  ЮНОШИ'!$A$1:$R$34</definedName>
    <definedName name="Z_C501C1BB_FB32_4E92_812B_FDA193F106D2_.wvu.Rows" localSheetId="0" hidden="1">'Бег  ДЕВУШКИ'!$37:$39</definedName>
    <definedName name="_xlnm.Print_Area" localSheetId="0">'Бег  ДЕВУШКИ'!$A$1:$R$39</definedName>
    <definedName name="_xlnm.Print_Area" localSheetId="1">'Бег  ЮНОШИ'!$A$1:$R$41</definedName>
    <definedName name="_xlnm.Print_Area" localSheetId="8">'ИТОГ Командная'!$A$1:$G$29</definedName>
    <definedName name="_xlnm.Print_Area" localSheetId="5">'КОМ Бег Мордовия'!$A$1:$I$36</definedName>
    <definedName name="_xlnm.Print_Area" localSheetId="4">'КОМ Бег Пенза'!$A$1:$I$42</definedName>
    <definedName name="_xlnm.Print_Area" localSheetId="7">'КОМ СХ Мордовия'!$A$1:$I$35</definedName>
    <definedName name="_xlnm.Print_Area" localSheetId="6">'КОМ СХ Пенза'!$A$1:$I$30</definedName>
    <definedName name="_xlnm.Print_Area" localSheetId="2">'СХ  ДЕВУШКИ'!$A$1:$R$33</definedName>
    <definedName name="_xlnm.Print_Area" localSheetId="3">'СХ  ЮНОШИ'!$A$1:$R$34</definedName>
  </definedNames>
  <calcPr fullCalcOnLoad="1"/>
</workbook>
</file>

<file path=xl/sharedStrings.xml><?xml version="1.0" encoding="utf-8"?>
<sst xmlns="http://schemas.openxmlformats.org/spreadsheetml/2006/main" count="853" uniqueCount="323">
  <si>
    <t>г. Пенза</t>
  </si>
  <si>
    <t>Место</t>
  </si>
  <si>
    <t>Ф.И. участника</t>
  </si>
  <si>
    <t>Дата рождения</t>
  </si>
  <si>
    <t>Организация</t>
  </si>
  <si>
    <t>Забеги</t>
  </si>
  <si>
    <t>Выполн.разряд</t>
  </si>
  <si>
    <t>Ф.И.О. тренера</t>
  </si>
  <si>
    <t>Результат</t>
  </si>
  <si>
    <t>Лучший результат</t>
  </si>
  <si>
    <t>Нагрд №</t>
  </si>
  <si>
    <t>КМС</t>
  </si>
  <si>
    <t>начало:</t>
  </si>
  <si>
    <t>1ю</t>
  </si>
  <si>
    <t>2ю</t>
  </si>
  <si>
    <t>3ю</t>
  </si>
  <si>
    <t>б/р</t>
  </si>
  <si>
    <t>сек</t>
  </si>
  <si>
    <t>забеги
мин</t>
  </si>
  <si>
    <t>л/а манеж УОР</t>
  </si>
  <si>
    <t>Бег 1500 м</t>
  </si>
  <si>
    <t>Министерство физической культуры и спорта Пензенской области</t>
  </si>
  <si>
    <t>Бег 3000 м</t>
  </si>
  <si>
    <t>Спортивная ходьба 2000 м</t>
  </si>
  <si>
    <t>Спортивная ходьба 3000 м</t>
  </si>
  <si>
    <t>заходи</t>
  </si>
  <si>
    <t>заходи
мин</t>
  </si>
  <si>
    <t>1500м</t>
  </si>
  <si>
    <t>3000м</t>
  </si>
  <si>
    <t>с/х 3000м</t>
  </si>
  <si>
    <t>Очки</t>
  </si>
  <si>
    <t>очки</t>
  </si>
  <si>
    <t>Платонова Анастасия</t>
  </si>
  <si>
    <t>Климкин С.М.</t>
  </si>
  <si>
    <t>СШОР по л/а, Лямбирская ДЮСШ</t>
  </si>
  <si>
    <t>СШОР по л/а, Дубенская ДЮСШ</t>
  </si>
  <si>
    <t>Голубечкова Дарья</t>
  </si>
  <si>
    <t>СШОР по л/а</t>
  </si>
  <si>
    <t>Русяйкина Л.Ф.</t>
  </si>
  <si>
    <t>Бусаров Амир</t>
  </si>
  <si>
    <t>Пьянзова Татьяна</t>
  </si>
  <si>
    <t>Захарова Алина</t>
  </si>
  <si>
    <t>Осипов Н.Ф.</t>
  </si>
  <si>
    <t>Бычков И.М.</t>
  </si>
  <si>
    <t>Веряскина Полина</t>
  </si>
  <si>
    <t>Солдатов Владислав</t>
  </si>
  <si>
    <t>Марков Максим</t>
  </si>
  <si>
    <t>СШОР по л/а, Ардатовская ДЮСШ</t>
  </si>
  <si>
    <t>место</t>
  </si>
  <si>
    <t>Пензенская</t>
  </si>
  <si>
    <t>БЕГ</t>
  </si>
  <si>
    <t>ЗАЧЕТНЫЙ ЛИСТ КОМАНДЫ</t>
  </si>
  <si>
    <t>Индекс команды</t>
  </si>
  <si>
    <t>команда</t>
  </si>
  <si>
    <t>Вид</t>
  </si>
  <si>
    <t>м/ж</t>
  </si>
  <si>
    <t>Нагр.</t>
  </si>
  <si>
    <t>Фамилия</t>
  </si>
  <si>
    <t xml:space="preserve">  Очки</t>
  </si>
  <si>
    <t>№</t>
  </si>
  <si>
    <t>ж</t>
  </si>
  <si>
    <t>м</t>
  </si>
  <si>
    <t>сумма очков</t>
  </si>
  <si>
    <t>Спортивная ходьба</t>
  </si>
  <si>
    <t>г.Пенза</t>
  </si>
  <si>
    <t>Территория</t>
  </si>
  <si>
    <t>Пензенская область</t>
  </si>
  <si>
    <t>Республика Мордовия</t>
  </si>
  <si>
    <t>Разряд</t>
  </si>
  <si>
    <t>Год рожд</t>
  </si>
  <si>
    <t>Год рожд.</t>
  </si>
  <si>
    <t>Селитра Дарья</t>
  </si>
  <si>
    <t>Куликов Глеб</t>
  </si>
  <si>
    <t>Ст.Каменка</t>
  </si>
  <si>
    <t>Андреев В.В., Кузнецов В.Б.</t>
  </si>
  <si>
    <t>Андреев В.В.,Кузнецов В.Б.</t>
  </si>
  <si>
    <t>Гущина Дарья</t>
  </si>
  <si>
    <t>СШОР по л/а, Рузаевская ДЮСШ</t>
  </si>
  <si>
    <t>Канаева Н.Ю.</t>
  </si>
  <si>
    <t>Ермаков Альберт</t>
  </si>
  <si>
    <t>Нуштаев Е.А. Аверкин В.В.</t>
  </si>
  <si>
    <t>Янгляева Н.А. Аверкин В.В.</t>
  </si>
  <si>
    <t>Жутин Евгений</t>
  </si>
  <si>
    <t>СШОР по л/а,Лямбирская ДЮСШ</t>
  </si>
  <si>
    <t>СШОР по л/а, Лямбирская ДЮСШ.</t>
  </si>
  <si>
    <t>Кузины В.Ф.Д.В.</t>
  </si>
  <si>
    <t>Голиков А.В.</t>
  </si>
  <si>
    <t>СШОР по л/а, Торбеевская ДЮСШ</t>
  </si>
  <si>
    <t>СШОР по л/а. Рузаевская ДЮСШ</t>
  </si>
  <si>
    <t>Лепеленкова Анна</t>
  </si>
  <si>
    <t>Гринин Данила</t>
  </si>
  <si>
    <t>Евдокимов Михаил</t>
  </si>
  <si>
    <t>СШОР по л/а ,Ардатовская ДЮСШ</t>
  </si>
  <si>
    <t>Осипов Н.Ф</t>
  </si>
  <si>
    <t>Максимов Николай</t>
  </si>
  <si>
    <t>«СШОР по лёгкой атлетике». Ардатовская ДЮСШ,</t>
  </si>
  <si>
    <t>Кузьмин А.В.</t>
  </si>
  <si>
    <t>Пьянзин Максим</t>
  </si>
  <si>
    <t>Захарова Елена</t>
  </si>
  <si>
    <t>Димаев Р.Р.</t>
  </si>
  <si>
    <t>Каримова Полина</t>
  </si>
  <si>
    <t>Захаров Илья</t>
  </si>
  <si>
    <t>Дараев Владислав</t>
  </si>
  <si>
    <t>ДЮСШ Колышлейского р-на</t>
  </si>
  <si>
    <t>Спирягин М.Е.</t>
  </si>
  <si>
    <t>ДЮСШ-6</t>
  </si>
  <si>
    <t>Любомиров И.С.</t>
  </si>
  <si>
    <t>Годяева Екатерина</t>
  </si>
  <si>
    <t>УОР</t>
  </si>
  <si>
    <t>СДЮСШОР Заречный</t>
  </si>
  <si>
    <t>Акельев Артем</t>
  </si>
  <si>
    <t>Смердова Яна</t>
  </si>
  <si>
    <t>Воеводины Ю.С.,А.Н.</t>
  </si>
  <si>
    <t>Рязанова Лана</t>
  </si>
  <si>
    <t>Иванова Виктория</t>
  </si>
  <si>
    <t>Мерцалов Андрей</t>
  </si>
  <si>
    <t>Карпаков Илья</t>
  </si>
  <si>
    <t>Зюзин Дмитрий</t>
  </si>
  <si>
    <t>Иваньшин Роман</t>
  </si>
  <si>
    <t>Латышев Данила</t>
  </si>
  <si>
    <t>ПРОТОКОЛ
XI Матчевой встречи по легкой атлетике (бег, спортивная ходьба) между городами Поволжья</t>
  </si>
  <si>
    <t>21 марта 2018г</t>
  </si>
  <si>
    <t>ДЕВУШКИ 2000г.р. и старше</t>
  </si>
  <si>
    <t>ЮНОШИ 2001-2002г.р.</t>
  </si>
  <si>
    <t>ЮНОШИ 2000г.р. и старше</t>
  </si>
  <si>
    <t>ДЕВУШКИ 2001-2002г.р.</t>
  </si>
  <si>
    <t>Поршин Дмитрий</t>
  </si>
  <si>
    <t>СШОР по л/а, Зубово-Полянская ДЮСШ</t>
  </si>
  <si>
    <t>Степанов В.Д.</t>
  </si>
  <si>
    <t>Начаркины К.Н.,О.К.,Потемин В.П.</t>
  </si>
  <si>
    <t>СШОР по л/а, ДЮСШ-1</t>
  </si>
  <si>
    <t>Головин В.И.,Аверкин В.В.</t>
  </si>
  <si>
    <t>Судальков Сергей</t>
  </si>
  <si>
    <t>Муравьев Дмитрий</t>
  </si>
  <si>
    <t>СШОР по л/а, СШОР им.П.Г.Болотникова</t>
  </si>
  <si>
    <t>Юртаев А.А.,кунаева М.А.,Станкина И.В.</t>
  </si>
  <si>
    <t>Фомина Кристина</t>
  </si>
  <si>
    <t>Ерохина И.А.</t>
  </si>
  <si>
    <t>Муратова Эльвира</t>
  </si>
  <si>
    <t>Байбикова Алсу</t>
  </si>
  <si>
    <t>Кабанов В.Н.,Шукурова И.С.</t>
  </si>
  <si>
    <t>Пьянзова Дарья</t>
  </si>
  <si>
    <t>Янгляева Н.А.</t>
  </si>
  <si>
    <t>Анчин Виталий</t>
  </si>
  <si>
    <t>Ливанова Ульяна</t>
  </si>
  <si>
    <t>Начаркина В.В.,Аверкин В.В.</t>
  </si>
  <si>
    <t>Рыбины С.Н.,Е.С.</t>
  </si>
  <si>
    <t>Бойко Максим</t>
  </si>
  <si>
    <t>СШОР по л/а, Инсарская ДЮСШ</t>
  </si>
  <si>
    <t>Кулагов К.А.</t>
  </si>
  <si>
    <t>Исякаев Тамирлан</t>
  </si>
  <si>
    <t>Янгляев А.Р.,Байбиков Д.А.</t>
  </si>
  <si>
    <t>Сергеев Кирилл</t>
  </si>
  <si>
    <t>Аверкин В.В.,Головин В.И.</t>
  </si>
  <si>
    <t>Ахметов Андрей</t>
  </si>
  <si>
    <t>СШОР по л/а, Длямбирская ДЮСШ</t>
  </si>
  <si>
    <t>Начаркины В.В.,К.Н.,Потемин В.П.</t>
  </si>
  <si>
    <t>Чистов Эльсур</t>
  </si>
  <si>
    <t>Кинянко Татьяна</t>
  </si>
  <si>
    <t>Аверкин В.В.</t>
  </si>
  <si>
    <t>Павкина Ирина</t>
  </si>
  <si>
    <t>СШОР по л/а,Рузаевская ДЮСШ</t>
  </si>
  <si>
    <t>Данин И.И.</t>
  </si>
  <si>
    <t>Кузин Д.В.</t>
  </si>
  <si>
    <t>Сергеева Елена</t>
  </si>
  <si>
    <t>Кривова Т.Н.,Аверкин В.В.</t>
  </si>
  <si>
    <t>Ермошкина Кристина</t>
  </si>
  <si>
    <t>СШОР по л/а,Атюрьевская ДЮСШ</t>
  </si>
  <si>
    <t>Канаева Наталья</t>
  </si>
  <si>
    <t>СШОР по л/а, СШОР им П.Г.Болотникова</t>
  </si>
  <si>
    <t>Маркин Максим</t>
  </si>
  <si>
    <t>Кулагов К.Н.,Аверкин В.В.</t>
  </si>
  <si>
    <t>Мазов Виктор</t>
  </si>
  <si>
    <t>Ратников Н.Н.</t>
  </si>
  <si>
    <t>Короблев В.В.</t>
  </si>
  <si>
    <t>Моисеева Ксения</t>
  </si>
  <si>
    <t>ДЮСШ Пензенского р-на</t>
  </si>
  <si>
    <t>Жуков Тимофей</t>
  </si>
  <si>
    <t>Губ.лицей</t>
  </si>
  <si>
    <t>Шиндин Н.Г.</t>
  </si>
  <si>
    <t>Гаан Илья</t>
  </si>
  <si>
    <t>КСШОР</t>
  </si>
  <si>
    <t>2000г.р. и старше</t>
  </si>
  <si>
    <t>2001-2002г.р.</t>
  </si>
  <si>
    <t>2003-2004г.р.</t>
  </si>
  <si>
    <t>Демьянов Дмитрий</t>
  </si>
  <si>
    <t>152</t>
  </si>
  <si>
    <t>Тихонова Дарья</t>
  </si>
  <si>
    <t>Малкина Карина</t>
  </si>
  <si>
    <t>ДЮСШ Мокшанского р-на</t>
  </si>
  <si>
    <t>Деревянко С.И.</t>
  </si>
  <si>
    <t>Засечное</t>
  </si>
  <si>
    <t>Чернышов А.В.</t>
  </si>
  <si>
    <t>Ругин Данила</t>
  </si>
  <si>
    <t>Копнов Даниил</t>
  </si>
  <si>
    <t>Земсков А.М.,Любомиров И.С.</t>
  </si>
  <si>
    <t>Костюшина Евгения</t>
  </si>
  <si>
    <t>Болховитин Александр</t>
  </si>
  <si>
    <t>Гуркина Елизавета</t>
  </si>
  <si>
    <t>УОР, ЦСП</t>
  </si>
  <si>
    <t>Воеводины А.Н.,Ю.С.</t>
  </si>
  <si>
    <t>УОР,ЦСП</t>
  </si>
  <si>
    <t>21 марта 2018</t>
  </si>
  <si>
    <t>РОО "Федерация легкой атлетики Пензенской области"</t>
  </si>
  <si>
    <t>Семенова Любовь</t>
  </si>
  <si>
    <t>Кузнецов В.Б.</t>
  </si>
  <si>
    <t>с/х 2000м</t>
  </si>
  <si>
    <t>3юн</t>
  </si>
  <si>
    <t>2юн</t>
  </si>
  <si>
    <t>1юн</t>
  </si>
  <si>
    <t>Маляева Виктория</t>
  </si>
  <si>
    <t>ДЮСШ Кузнецкого р-на</t>
  </si>
  <si>
    <t>Лузгин С.Н.</t>
  </si>
  <si>
    <t>Собин Алексей</t>
  </si>
  <si>
    <t>Тюленев С.Н.</t>
  </si>
  <si>
    <t>Земсков Арсений</t>
  </si>
  <si>
    <t>ДЮСШ Кузнецккого р-на</t>
  </si>
  <si>
    <t>Асташкин Павел</t>
  </si>
  <si>
    <t>Сопруненко В.П.</t>
  </si>
  <si>
    <t>А.Н.Воеводин</t>
  </si>
  <si>
    <t>Т.А. Голушко</t>
  </si>
  <si>
    <t xml:space="preserve">Главный судья соревнований, судья 1 кат              </t>
  </si>
  <si>
    <t xml:space="preserve">Главный секретарь соревнований, судья ВК </t>
  </si>
  <si>
    <t>Р Е З У Л  Ь Т А Т Ы                                                                                                                                                                                                                                                                                                                                                                                                    командного первенства XI Матчевой встречи по легкой атлетике 
(бег, спортивная ходьба) между городами Поволжья</t>
  </si>
  <si>
    <t>Кирсанова Екатерина</t>
  </si>
  <si>
    <t>ДЮСШ Спасского</t>
  </si>
  <si>
    <t>Кирин В.П.</t>
  </si>
  <si>
    <t>Арайкина Алена</t>
  </si>
  <si>
    <t>Яковлева Дарья</t>
  </si>
  <si>
    <t>Пестова Кристина</t>
  </si>
  <si>
    <t>Корнилов Максим</t>
  </si>
  <si>
    <t>Пиманкин Денис</t>
  </si>
  <si>
    <t>Прусаков Евгений</t>
  </si>
  <si>
    <t>237</t>
  </si>
  <si>
    <t>2007</t>
  </si>
  <si>
    <t>238</t>
  </si>
  <si>
    <t>2004</t>
  </si>
  <si>
    <t>182</t>
  </si>
  <si>
    <t>253</t>
  </si>
  <si>
    <t>2002</t>
  </si>
  <si>
    <t>ДЮСШ Пензенского</t>
  </si>
  <si>
    <t>Черкасова Софья</t>
  </si>
  <si>
    <t>Димаев М.Р.</t>
  </si>
  <si>
    <t>59,5</t>
  </si>
  <si>
    <t>03,1</t>
  </si>
  <si>
    <t>09,3</t>
  </si>
  <si>
    <t>55,0</t>
  </si>
  <si>
    <t>58,0</t>
  </si>
  <si>
    <t>09,8</t>
  </si>
  <si>
    <t>33,5</t>
  </si>
  <si>
    <t>35,2</t>
  </si>
  <si>
    <t>47,0</t>
  </si>
  <si>
    <t>00,6</t>
  </si>
  <si>
    <t>12,4</t>
  </si>
  <si>
    <t>ДЕВУШКИ 2003-2004г.р. и младше</t>
  </si>
  <si>
    <t>ЮНОШИ 2003-2004г.р. и младше</t>
  </si>
  <si>
    <t>17,8</t>
  </si>
  <si>
    <t>24,4</t>
  </si>
  <si>
    <t>43,2</t>
  </si>
  <si>
    <t>50,8</t>
  </si>
  <si>
    <t>18,0</t>
  </si>
  <si>
    <t>27,2</t>
  </si>
  <si>
    <t>14,2</t>
  </si>
  <si>
    <t>08,3</t>
  </si>
  <si>
    <t>18,1</t>
  </si>
  <si>
    <t>22,8</t>
  </si>
  <si>
    <t>28,6</t>
  </si>
  <si>
    <t>31,8</t>
  </si>
  <si>
    <t>07,5</t>
  </si>
  <si>
    <t>09,6</t>
  </si>
  <si>
    <t>18,7</t>
  </si>
  <si>
    <t>20,0</t>
  </si>
  <si>
    <t>15,6</t>
  </si>
  <si>
    <t>24,5</t>
  </si>
  <si>
    <t>39,9</t>
  </si>
  <si>
    <t>47,9</t>
  </si>
  <si>
    <t>26,5</t>
  </si>
  <si>
    <t>11,5</t>
  </si>
  <si>
    <t>40,5</t>
  </si>
  <si>
    <t>44,4</t>
  </si>
  <si>
    <t>52,5</t>
  </si>
  <si>
    <t>06,3</t>
  </si>
  <si>
    <t>51,2</t>
  </si>
  <si>
    <t>49,8</t>
  </si>
  <si>
    <t>27,1</t>
  </si>
  <si>
    <t>33,2</t>
  </si>
  <si>
    <t>34,0</t>
  </si>
  <si>
    <t>43,3</t>
  </si>
  <si>
    <t>11,3</t>
  </si>
  <si>
    <t>58,9</t>
  </si>
  <si>
    <t>59,7</t>
  </si>
  <si>
    <t>09,2</t>
  </si>
  <si>
    <t>11,9</t>
  </si>
  <si>
    <t>32,8</t>
  </si>
  <si>
    <t>40,0</t>
  </si>
  <si>
    <t>41,5</t>
  </si>
  <si>
    <t>42,3</t>
  </si>
  <si>
    <t>43,0</t>
  </si>
  <si>
    <t>46,5</t>
  </si>
  <si>
    <t>46,8</t>
  </si>
  <si>
    <t>РЕЗУЛЬТАТЫ
XI Матчевой встречи по легкой атлетике (бег, спортивная ходьба) между городами Поволжья</t>
  </si>
  <si>
    <t>РЕЗУЛЬТАТЫ
XI  Матчевой встречи по легкой атлетике (бег, спортивная ходьба) между городами Поволжья</t>
  </si>
  <si>
    <t>Бульгин Александр</t>
  </si>
  <si>
    <t>35,3</t>
  </si>
  <si>
    <t>35,9</t>
  </si>
  <si>
    <t>37,3</t>
  </si>
  <si>
    <t>37,5</t>
  </si>
  <si>
    <t>42,4</t>
  </si>
  <si>
    <t>48,7</t>
  </si>
  <si>
    <t>52,7</t>
  </si>
  <si>
    <t>05,7</t>
  </si>
  <si>
    <t>06,5</t>
  </si>
  <si>
    <t>30,1</t>
  </si>
  <si>
    <t>58,3</t>
  </si>
  <si>
    <t>07,9</t>
  </si>
  <si>
    <t>15,7</t>
  </si>
  <si>
    <t>21,6</t>
  </si>
  <si>
    <t>23,1</t>
  </si>
  <si>
    <t>54,5</t>
  </si>
  <si>
    <t>00,9</t>
  </si>
  <si>
    <t>48,8</t>
  </si>
  <si>
    <t>08,1</t>
  </si>
  <si>
    <t>38,2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</si>
</sst>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;@"/>
    <numFmt numFmtId="173" formatCode="[$-FC19]d\ mmmm\ yyyy\ &quot;г.&quot;"/>
    <numFmt numFmtId="174" formatCode="mm:ss.0;@"/>
    <numFmt numFmtId="175" formatCode="h:mm:ss;@"/>
    <numFmt numFmtId="176" formatCode="0.0"/>
    <numFmt numFmtId="177" formatCode="0.000"/>
    <numFmt numFmtId="178" formatCode="[$-409]dd/mm/yy\ h:mm\ AM/PM;@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68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16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8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horizontal="center" wrapText="1"/>
    </xf>
    <xf numFmtId="0" fontId="9" fillId="0" borderId="0" xfId="0" applyNumberFormat="1" applyFont="1" applyBorder="1" applyAlignment="1">
      <alignment horizontal="right" vertical="top"/>
    </xf>
    <xf numFmtId="2" fontId="9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vertical="top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3" fillId="0" borderId="0" xfId="0" applyNumberFormat="1" applyFont="1" applyAlignment="1">
      <alignment vertical="top"/>
    </xf>
    <xf numFmtId="0" fontId="5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0" fontId="3" fillId="0" borderId="0" xfId="0" applyNumberFormat="1" applyFont="1" applyAlignment="1">
      <alignment horizontal="right" vertical="top"/>
    </xf>
    <xf numFmtId="2" fontId="3" fillId="0" borderId="0" xfId="0" applyNumberFormat="1" applyFont="1" applyAlignment="1">
      <alignment horizontal="left" vertical="top"/>
    </xf>
    <xf numFmtId="0" fontId="9" fillId="0" borderId="0" xfId="0" applyNumberFormat="1" applyFont="1" applyAlignment="1">
      <alignment horizontal="right" vertical="top"/>
    </xf>
    <xf numFmtId="0" fontId="4" fillId="0" borderId="0" xfId="0" applyFont="1" applyAlignment="1">
      <alignment vertical="top"/>
    </xf>
    <xf numFmtId="2" fontId="9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" fontId="4" fillId="0" borderId="0" xfId="0" applyNumberFormat="1" applyFont="1" applyBorder="1" applyAlignment="1">
      <alignment vertical="top"/>
    </xf>
    <xf numFmtId="172" fontId="4" fillId="0" borderId="1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1" fontId="3" fillId="0" borderId="0" xfId="0" applyNumberFormat="1" applyFont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34" borderId="10" xfId="0" applyNumberFormat="1" applyFont="1" applyFill="1" applyBorder="1" applyAlignment="1">
      <alignment vertical="top"/>
    </xf>
    <xf numFmtId="49" fontId="3" fillId="34" borderId="10" xfId="0" applyNumberFormat="1" applyFont="1" applyFill="1" applyBorder="1" applyAlignment="1">
      <alignment vertical="top"/>
    </xf>
    <xf numFmtId="0" fontId="3" fillId="0" borderId="10" xfId="0" applyNumberFormat="1" applyFont="1" applyBorder="1" applyAlignment="1">
      <alignment vertical="top"/>
    </xf>
    <xf numFmtId="0" fontId="3" fillId="0" borderId="10" xfId="0" applyNumberFormat="1" applyFont="1" applyBorder="1" applyAlignment="1">
      <alignment horizontal="center" vertical="top"/>
    </xf>
    <xf numFmtId="2" fontId="3" fillId="0" borderId="0" xfId="0" applyNumberFormat="1" applyFont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4" fillId="33" borderId="1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 vertical="top"/>
    </xf>
    <xf numFmtId="0" fontId="9" fillId="34" borderId="10" xfId="0" applyNumberFormat="1" applyFont="1" applyFill="1" applyBorder="1" applyAlignment="1">
      <alignment vertical="top"/>
    </xf>
    <xf numFmtId="49" fontId="9" fillId="34" borderId="10" xfId="0" applyNumberFormat="1" applyFont="1" applyFill="1" applyBorder="1" applyAlignment="1">
      <alignment vertical="top"/>
    </xf>
    <xf numFmtId="0" fontId="9" fillId="0" borderId="10" xfId="0" applyNumberFormat="1" applyFont="1" applyBorder="1" applyAlignment="1">
      <alignment vertical="top"/>
    </xf>
    <xf numFmtId="0" fontId="9" fillId="0" borderId="10" xfId="0" applyFont="1" applyBorder="1" applyAlignment="1">
      <alignment vertical="top"/>
    </xf>
    <xf numFmtId="0" fontId="9" fillId="0" borderId="0" xfId="0" applyNumberFormat="1" applyFont="1" applyBorder="1" applyAlignment="1">
      <alignment vertical="top"/>
    </xf>
    <xf numFmtId="0" fontId="9" fillId="0" borderId="0" xfId="0" applyFont="1" applyBorder="1" applyAlignment="1">
      <alignment vertical="top"/>
    </xf>
    <xf numFmtId="49" fontId="9" fillId="0" borderId="0" xfId="0" applyNumberFormat="1" applyFont="1" applyBorder="1" applyAlignment="1">
      <alignment horizontal="right" vertical="top"/>
    </xf>
    <xf numFmtId="1" fontId="9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top"/>
    </xf>
    <xf numFmtId="176" fontId="7" fillId="0" borderId="10" xfId="0" applyNumberFormat="1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justify" vertical="top" wrapText="1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/>
    </xf>
    <xf numFmtId="0" fontId="3" fillId="0" borderId="12" xfId="0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/>
    </xf>
    <xf numFmtId="0" fontId="3" fillId="34" borderId="12" xfId="0" applyNumberFormat="1" applyFont="1" applyFill="1" applyBorder="1" applyAlignment="1">
      <alignment vertical="top"/>
    </xf>
    <xf numFmtId="49" fontId="3" fillId="34" borderId="12" xfId="0" applyNumberFormat="1" applyFont="1" applyFill="1" applyBorder="1" applyAlignment="1">
      <alignment vertical="top"/>
    </xf>
    <xf numFmtId="0" fontId="3" fillId="0" borderId="12" xfId="0" applyNumberFormat="1" applyFont="1" applyBorder="1" applyAlignment="1">
      <alignment vertical="top"/>
    </xf>
    <xf numFmtId="0" fontId="3" fillId="0" borderId="12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0" xfId="0" applyNumberFormat="1" applyFont="1" applyFill="1" applyBorder="1" applyAlignment="1" applyProtection="1">
      <alignment horizontal="left" vertical="center" wrapText="1"/>
      <protection hidden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13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61" fillId="0" borderId="12" xfId="0" applyFont="1" applyBorder="1" applyAlignment="1">
      <alignment vertical="top" wrapText="1"/>
    </xf>
    <xf numFmtId="0" fontId="61" fillId="0" borderId="10" xfId="0" applyFont="1" applyBorder="1" applyAlignment="1">
      <alignment horizontal="center" vertical="top" wrapText="1"/>
    </xf>
    <xf numFmtId="0" fontId="61" fillId="0" borderId="10" xfId="0" applyFont="1" applyBorder="1" applyAlignment="1">
      <alignment vertical="top" wrapText="1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49" fontId="11" fillId="0" borderId="10" xfId="0" applyNumberFormat="1" applyFont="1" applyBorder="1" applyAlignment="1" applyProtection="1">
      <alignment horizontal="center" vertical="top"/>
      <protection hidden="1"/>
    </xf>
    <xf numFmtId="49" fontId="11" fillId="0" borderId="10" xfId="0" applyNumberFormat="1" applyFont="1" applyBorder="1" applyAlignment="1" applyProtection="1">
      <alignment horizontal="left" vertical="top" wrapText="1"/>
      <protection hidden="1"/>
    </xf>
    <xf numFmtId="0" fontId="11" fillId="0" borderId="10" xfId="0" applyFont="1" applyBorder="1" applyAlignment="1">
      <alignment horizontal="center" vertical="top"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0" fillId="0" borderId="0" xfId="0" applyAlignment="1">
      <alignment horizontal="center"/>
    </xf>
    <xf numFmtId="0" fontId="61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62" fillId="0" borderId="0" xfId="0" applyFont="1" applyAlignment="1">
      <alignment horizontal="center"/>
    </xf>
    <xf numFmtId="0" fontId="61" fillId="0" borderId="0" xfId="0" applyFont="1" applyBorder="1" applyAlignment="1">
      <alignment/>
    </xf>
    <xf numFmtId="0" fontId="59" fillId="0" borderId="12" xfId="0" applyFont="1" applyBorder="1" applyAlignment="1">
      <alignment vertical="top" wrapText="1"/>
    </xf>
    <xf numFmtId="0" fontId="59" fillId="0" borderId="10" xfId="0" applyFont="1" applyBorder="1" applyAlignment="1">
      <alignment vertical="top" wrapText="1"/>
    </xf>
    <xf numFmtId="0" fontId="61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61" fillId="0" borderId="0" xfId="0" applyFont="1" applyAlignment="1">
      <alignment horizontal="right"/>
    </xf>
    <xf numFmtId="0" fontId="59" fillId="0" borderId="10" xfId="0" applyFont="1" applyBorder="1" applyAlignment="1">
      <alignment horizontal="center"/>
    </xf>
    <xf numFmtId="0" fontId="64" fillId="0" borderId="0" xfId="0" applyFont="1" applyAlignment="1">
      <alignment horizontal="center"/>
    </xf>
    <xf numFmtId="0" fontId="62" fillId="0" borderId="0" xfId="0" applyFont="1" applyAlignment="1">
      <alignment horizontal="right"/>
    </xf>
    <xf numFmtId="0" fontId="61" fillId="0" borderId="0" xfId="0" applyFont="1" applyBorder="1" applyAlignment="1">
      <alignment horizontal="center"/>
    </xf>
    <xf numFmtId="0" fontId="61" fillId="0" borderId="0" xfId="0" applyFont="1" applyAlignment="1">
      <alignment/>
    </xf>
    <xf numFmtId="0" fontId="3" fillId="0" borderId="0" xfId="0" applyFont="1" applyAlignment="1">
      <alignment wrapText="1"/>
    </xf>
    <xf numFmtId="0" fontId="60" fillId="0" borderId="0" xfId="0" applyFont="1" applyAlignment="1">
      <alignment/>
    </xf>
    <xf numFmtId="0" fontId="60" fillId="0" borderId="0" xfId="0" applyFont="1" applyAlignment="1">
      <alignment wrapText="1"/>
    </xf>
    <xf numFmtId="0" fontId="61" fillId="0" borderId="13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59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1" fillId="35" borderId="10" xfId="0" applyFont="1" applyFill="1" applyBorder="1" applyAlignment="1">
      <alignment horizontal="center" vertical="top" wrapText="1"/>
    </xf>
    <xf numFmtId="0" fontId="61" fillId="8" borderId="10" xfId="0" applyFont="1" applyFill="1" applyBorder="1" applyAlignment="1">
      <alignment horizontal="center" vertical="top" wrapText="1"/>
    </xf>
    <xf numFmtId="0" fontId="0" fillId="0" borderId="0" xfId="0" applyNumberFormat="1" applyAlignment="1">
      <alignment/>
    </xf>
    <xf numFmtId="0" fontId="59" fillId="0" borderId="0" xfId="0" applyNumberFormat="1" applyFont="1" applyAlignment="1">
      <alignment horizontal="center"/>
    </xf>
    <xf numFmtId="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62" fillId="0" borderId="0" xfId="0" applyNumberFormat="1" applyFont="1" applyAlignment="1">
      <alignment/>
    </xf>
    <xf numFmtId="0" fontId="16" fillId="36" borderId="12" xfId="0" applyNumberFormat="1" applyFont="1" applyFill="1" applyBorder="1" applyAlignment="1">
      <alignment horizontal="center"/>
    </xf>
    <xf numFmtId="0" fontId="61" fillId="37" borderId="10" xfId="0" applyFont="1" applyFill="1" applyBorder="1" applyAlignment="1">
      <alignment horizontal="center" vertical="top" wrapText="1"/>
    </xf>
    <xf numFmtId="0" fontId="16" fillId="36" borderId="12" xfId="0" applyNumberFormat="1" applyFont="1" applyFill="1" applyBorder="1" applyAlignment="1">
      <alignment/>
    </xf>
    <xf numFmtId="49" fontId="11" fillId="0" borderId="10" xfId="0" applyNumberFormat="1" applyFont="1" applyBorder="1" applyAlignment="1" applyProtection="1">
      <alignment horizontal="center" vertical="top" wrapText="1"/>
      <protection hidden="1"/>
    </xf>
    <xf numFmtId="0" fontId="11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center" vertical="top"/>
    </xf>
    <xf numFmtId="0" fontId="11" fillId="0" borderId="12" xfId="0" applyFont="1" applyBorder="1" applyAlignment="1">
      <alignment horizontal="left" vertical="top" wrapText="1"/>
    </xf>
    <xf numFmtId="0" fontId="65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/>
    </xf>
    <xf numFmtId="0" fontId="66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76" fontId="7" fillId="0" borderId="10" xfId="0" applyNumberFormat="1" applyFont="1" applyBorder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vertical="center" wrapText="1"/>
    </xf>
    <xf numFmtId="0" fontId="3" fillId="0" borderId="0" xfId="0" applyNumberFormat="1" applyFont="1" applyAlignment="1">
      <alignment horizontal="right" vertical="center" wrapText="1"/>
    </xf>
    <xf numFmtId="2" fontId="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9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2" fontId="3" fillId="0" borderId="0" xfId="0" applyNumberFormat="1" applyFont="1" applyBorder="1" applyAlignment="1">
      <alignment horizontal="left" vertical="center" wrapText="1"/>
    </xf>
    <xf numFmtId="0" fontId="9" fillId="34" borderId="10" xfId="0" applyNumberFormat="1" applyFont="1" applyFill="1" applyBorder="1" applyAlignment="1">
      <alignment vertical="center" wrapText="1"/>
    </xf>
    <xf numFmtId="49" fontId="9" fillId="34" borderId="10" xfId="0" applyNumberFormat="1" applyFont="1" applyFill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right" vertical="center" wrapText="1"/>
    </xf>
    <xf numFmtId="1" fontId="9" fillId="0" borderId="0" xfId="0" applyNumberFormat="1" applyFont="1" applyBorder="1" applyAlignment="1">
      <alignment horizontal="left" vertical="center" wrapText="1"/>
    </xf>
    <xf numFmtId="2" fontId="9" fillId="0" borderId="0" xfId="0" applyNumberFormat="1" applyFont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vertical="center" wrapText="1"/>
    </xf>
    <xf numFmtId="49" fontId="3" fillId="34" borderId="10" xfId="0" applyNumberFormat="1" applyFont="1" applyFill="1" applyBorder="1" applyAlignment="1">
      <alignment vertical="center" wrapText="1"/>
    </xf>
    <xf numFmtId="0" fontId="3" fillId="0" borderId="1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NumberFormat="1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vertical="top" wrapText="1"/>
    </xf>
    <xf numFmtId="0" fontId="3" fillId="0" borderId="14" xfId="0" applyNumberFormat="1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top"/>
    </xf>
    <xf numFmtId="0" fontId="11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vertical="top" wrapText="1"/>
    </xf>
    <xf numFmtId="0" fontId="9" fillId="0" borderId="14" xfId="0" applyNumberFormat="1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0" fontId="9" fillId="0" borderId="12" xfId="0" applyFont="1" applyBorder="1" applyAlignment="1">
      <alignment vertical="top" wrapText="1"/>
    </xf>
    <xf numFmtId="0" fontId="9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/>
    </xf>
    <xf numFmtId="0" fontId="11" fillId="0" borderId="12" xfId="0" applyFont="1" applyFill="1" applyBorder="1" applyAlignment="1">
      <alignment/>
    </xf>
    <xf numFmtId="0" fontId="66" fillId="0" borderId="12" xfId="0" applyFont="1" applyBorder="1" applyAlignment="1">
      <alignment horizontal="left" vertical="top" wrapText="1"/>
    </xf>
    <xf numFmtId="0" fontId="11" fillId="0" borderId="12" xfId="0" applyNumberFormat="1" applyFont="1" applyBorder="1" applyAlignment="1">
      <alignment horizontal="center" vertical="top" wrapText="1"/>
    </xf>
    <xf numFmtId="0" fontId="11" fillId="0" borderId="10" xfId="0" applyNumberFormat="1" applyFont="1" applyBorder="1" applyAlignment="1">
      <alignment horizontal="center" vertical="top" wrapText="1"/>
    </xf>
    <xf numFmtId="0" fontId="59" fillId="0" borderId="0" xfId="0" applyFont="1" applyAlignment="1">
      <alignment horizontal="center"/>
    </xf>
    <xf numFmtId="0" fontId="11" fillId="0" borderId="15" xfId="0" applyNumberFormat="1" applyFont="1" applyFill="1" applyBorder="1" applyAlignment="1" applyProtection="1">
      <alignment horizontal="center" vertical="center" wrapText="1"/>
      <protection hidden="1"/>
    </xf>
    <xf numFmtId="49" fontId="11" fillId="0" borderId="13" xfId="0" applyNumberFormat="1" applyFont="1" applyBorder="1" applyAlignment="1" applyProtection="1">
      <alignment horizontal="left" vertical="top" wrapText="1"/>
      <protection hidden="1"/>
    </xf>
    <xf numFmtId="49" fontId="11" fillId="0" borderId="13" xfId="0" applyNumberFormat="1" applyFont="1" applyBorder="1" applyAlignment="1" applyProtection="1">
      <alignment horizontal="center" vertical="top" wrapText="1"/>
      <protection hidden="1"/>
    </xf>
    <xf numFmtId="0" fontId="11" fillId="0" borderId="14" xfId="0" applyFont="1" applyBorder="1" applyAlignment="1">
      <alignment horizontal="center" vertical="top"/>
    </xf>
    <xf numFmtId="0" fontId="17" fillId="0" borderId="0" xfId="0" applyFont="1" applyAlignment="1">
      <alignment horizontal="center"/>
    </xf>
    <xf numFmtId="0" fontId="17" fillId="0" borderId="0" xfId="0" applyFont="1" applyAlignment="1">
      <alignment/>
    </xf>
    <xf numFmtId="0" fontId="11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/>
    </xf>
    <xf numFmtId="0" fontId="11" fillId="0" borderId="13" xfId="0" applyFont="1" applyFill="1" applyBorder="1" applyAlignment="1">
      <alignment horizontal="center"/>
    </xf>
    <xf numFmtId="0" fontId="9" fillId="0" borderId="12" xfId="0" applyFont="1" applyBorder="1" applyAlignment="1">
      <alignment horizontal="justify" vertical="top" wrapText="1"/>
    </xf>
    <xf numFmtId="0" fontId="11" fillId="0" borderId="13" xfId="0" applyFont="1" applyBorder="1" applyAlignment="1">
      <alignment vertical="top" wrapText="1"/>
    </xf>
    <xf numFmtId="0" fontId="0" fillId="0" borderId="10" xfId="0" applyBorder="1" applyAlignment="1">
      <alignment/>
    </xf>
    <xf numFmtId="0" fontId="11" fillId="0" borderId="10" xfId="0" applyNumberFormat="1" applyFont="1" applyBorder="1" applyAlignment="1">
      <alignment horizontal="center" vertical="center" wrapText="1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11" fillId="36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Border="1" applyAlignment="1">
      <alignment vertical="top" wrapText="1"/>
    </xf>
    <xf numFmtId="0" fontId="9" fillId="0" borderId="1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NumberFormat="1" applyFont="1" applyBorder="1" applyAlignment="1">
      <alignment horizontal="center" vertical="center" wrapText="1"/>
    </xf>
    <xf numFmtId="0" fontId="9" fillId="34" borderId="0" xfId="0" applyNumberFormat="1" applyFont="1" applyFill="1" applyBorder="1" applyAlignment="1">
      <alignment vertical="center" wrapText="1"/>
    </xf>
    <xf numFmtId="49" fontId="9" fillId="34" borderId="0" xfId="0" applyNumberFormat="1" applyFont="1" applyFill="1" applyBorder="1" applyAlignment="1">
      <alignment vertical="center" wrapText="1"/>
    </xf>
    <xf numFmtId="0" fontId="9" fillId="0" borderId="14" xfId="0" applyFont="1" applyBorder="1" applyAlignment="1">
      <alignment horizontal="center" vertical="top"/>
    </xf>
    <xf numFmtId="0" fontId="3" fillId="0" borderId="13" xfId="0" applyFont="1" applyBorder="1" applyAlignment="1">
      <alignment vertical="top" wrapText="1"/>
    </xf>
    <xf numFmtId="176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top"/>
    </xf>
    <xf numFmtId="0" fontId="6" fillId="33" borderId="10" xfId="0" applyFont="1" applyFill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4" fillId="0" borderId="11" xfId="0" applyFont="1" applyBorder="1" applyAlignment="1">
      <alignment horizontal="right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60" fillId="0" borderId="0" xfId="0" applyFont="1" applyAlignment="1">
      <alignment horizontal="right"/>
    </xf>
    <xf numFmtId="0" fontId="61" fillId="0" borderId="13" xfId="0" applyFont="1" applyBorder="1" applyAlignment="1">
      <alignment horizontal="center" wrapText="1"/>
    </xf>
    <xf numFmtId="0" fontId="61" fillId="0" borderId="12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59" fillId="0" borderId="0" xfId="0" applyFont="1" applyAlignment="1">
      <alignment horizontal="center"/>
    </xf>
    <xf numFmtId="0" fontId="61" fillId="0" borderId="0" xfId="0" applyFont="1" applyAlignment="1">
      <alignment horizontal="center"/>
    </xf>
    <xf numFmtId="0" fontId="61" fillId="0" borderId="13" xfId="0" applyFont="1" applyBorder="1" applyAlignment="1">
      <alignment horizontal="center" vertical="top" wrapText="1"/>
    </xf>
    <xf numFmtId="0" fontId="61" fillId="0" borderId="12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/>
    </xf>
    <xf numFmtId="0" fontId="67" fillId="0" borderId="11" xfId="0" applyFont="1" applyBorder="1" applyAlignment="1">
      <alignment horizontal="center"/>
    </xf>
    <xf numFmtId="0" fontId="61" fillId="0" borderId="13" xfId="0" applyNumberFormat="1" applyFont="1" applyBorder="1" applyAlignment="1">
      <alignment horizontal="center" wrapText="1"/>
    </xf>
    <xf numFmtId="0" fontId="61" fillId="0" borderId="12" xfId="0" applyNumberFormat="1" applyFont="1" applyBorder="1" applyAlignment="1">
      <alignment horizontal="center" wrapText="1"/>
    </xf>
    <xf numFmtId="0" fontId="61" fillId="0" borderId="18" xfId="0" applyFont="1" applyBorder="1" applyAlignment="1">
      <alignment horizontal="center" wrapText="1"/>
    </xf>
    <xf numFmtId="0" fontId="60" fillId="0" borderId="0" xfId="0" applyFont="1" applyAlignment="1">
      <alignment horizontal="center"/>
    </xf>
    <xf numFmtId="0" fontId="61" fillId="0" borderId="0" xfId="0" applyFont="1" applyAlignment="1">
      <alignment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horizontal="center"/>
    </xf>
    <xf numFmtId="0" fontId="60" fillId="0" borderId="0" xfId="0" applyFont="1" applyAlignment="1">
      <alignment/>
    </xf>
    <xf numFmtId="0" fontId="62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DL39"/>
  <sheetViews>
    <sheetView tabSelected="1" view="pageBreakPreview" zoomScaleSheetLayoutView="100" zoomScalePageLayoutView="0" workbookViewId="0" topLeftCell="A1">
      <selection activeCell="AS1" sqref="S1:AS16384"/>
    </sheetView>
  </sheetViews>
  <sheetFormatPr defaultColWidth="9.00390625" defaultRowHeight="12.75"/>
  <cols>
    <col min="1" max="1" width="6.25390625" style="85" customWidth="1"/>
    <col min="2" max="2" width="5.75390625" style="85" customWidth="1"/>
    <col min="3" max="3" width="24.375" style="163" customWidth="1"/>
    <col min="4" max="4" width="7.75390625" style="190" customWidth="1"/>
    <col min="5" max="5" width="35.625" style="86" customWidth="1"/>
    <col min="6" max="6" width="7.75390625" style="85" customWidth="1"/>
    <col min="7" max="8" width="7.125" style="85" customWidth="1"/>
    <col min="9" max="12" width="6.25390625" style="85" hidden="1" customWidth="1"/>
    <col min="13" max="13" width="36.375" style="163" customWidth="1"/>
    <col min="14" max="14" width="5.375" style="85" hidden="1" customWidth="1"/>
    <col min="15" max="16" width="5.375" style="163" hidden="1" customWidth="1"/>
    <col min="17" max="17" width="6.125" style="163" hidden="1" customWidth="1"/>
    <col min="18" max="18" width="4.375" style="163" hidden="1" customWidth="1"/>
    <col min="19" max="19" width="5.375" style="163" hidden="1" customWidth="1"/>
    <col min="20" max="26" width="4.625" style="163" hidden="1" customWidth="1"/>
    <col min="27" max="27" width="3.375" style="163" hidden="1" customWidth="1"/>
    <col min="28" max="35" width="5.625" style="163" hidden="1" customWidth="1"/>
    <col min="36" max="45" width="3.375" style="163" hidden="1" customWidth="1"/>
    <col min="46" max="105" width="3.375" style="163" customWidth="1"/>
    <col min="106" max="16384" width="9.125" style="163" customWidth="1"/>
  </cols>
  <sheetData>
    <row r="1" spans="1:45" ht="17.25" customHeight="1">
      <c r="A1" s="243" t="s">
        <v>21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161" t="s">
        <v>11</v>
      </c>
      <c r="T1" s="161">
        <v>1</v>
      </c>
      <c r="U1" s="161">
        <v>2</v>
      </c>
      <c r="V1" s="162">
        <v>3</v>
      </c>
      <c r="W1" s="161" t="s">
        <v>209</v>
      </c>
      <c r="X1" s="161" t="s">
        <v>208</v>
      </c>
      <c r="Y1" s="161" t="s">
        <v>207</v>
      </c>
      <c r="Z1" s="161" t="s">
        <v>16</v>
      </c>
      <c r="AB1" s="161" t="s">
        <v>11</v>
      </c>
      <c r="AC1" s="161">
        <v>1</v>
      </c>
      <c r="AD1" s="161">
        <v>2</v>
      </c>
      <c r="AE1" s="162">
        <v>3</v>
      </c>
      <c r="AF1" s="161" t="s">
        <v>209</v>
      </c>
      <c r="AG1" s="161" t="s">
        <v>208</v>
      </c>
      <c r="AH1" s="161" t="s">
        <v>207</v>
      </c>
      <c r="AI1" s="161" t="s">
        <v>16</v>
      </c>
      <c r="AJ1" s="85"/>
      <c r="AK1" s="95">
        <v>1</v>
      </c>
      <c r="AL1" s="164">
        <v>2</v>
      </c>
      <c r="AM1" s="95">
        <v>3</v>
      </c>
      <c r="AN1" s="95">
        <v>4</v>
      </c>
      <c r="AO1" s="164">
        <v>5</v>
      </c>
      <c r="AP1" s="95">
        <v>6</v>
      </c>
      <c r="AQ1" s="165">
        <v>7</v>
      </c>
      <c r="AR1" s="165">
        <v>8</v>
      </c>
      <c r="AS1" s="165">
        <v>9</v>
      </c>
    </row>
    <row r="2" spans="1:45" ht="17.25" customHeight="1">
      <c r="A2" s="243" t="s">
        <v>203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166">
        <v>204</v>
      </c>
      <c r="T2" s="166">
        <v>438.1</v>
      </c>
      <c r="U2" s="166">
        <v>459.1</v>
      </c>
      <c r="V2" s="166">
        <v>521.1</v>
      </c>
      <c r="W2" s="166">
        <v>547.1</v>
      </c>
      <c r="X2" s="166">
        <v>618.1</v>
      </c>
      <c r="Y2" s="166">
        <v>652.1</v>
      </c>
      <c r="Z2" s="166">
        <v>732.1</v>
      </c>
      <c r="AB2" s="166">
        <v>204</v>
      </c>
      <c r="AC2" s="166">
        <v>1000.1</v>
      </c>
      <c r="AD2" s="166">
        <v>1047.1</v>
      </c>
      <c r="AE2" s="166">
        <v>1142.1</v>
      </c>
      <c r="AF2" s="166">
        <v>1247.1</v>
      </c>
      <c r="AG2" s="166">
        <v>1352.1</v>
      </c>
      <c r="AH2" s="166">
        <v>1457.1</v>
      </c>
      <c r="AI2" s="166">
        <v>1612.1</v>
      </c>
      <c r="AJ2" s="85"/>
      <c r="AK2" s="95">
        <v>9</v>
      </c>
      <c r="AL2" s="164">
        <v>7</v>
      </c>
      <c r="AM2" s="95">
        <v>6</v>
      </c>
      <c r="AN2" s="96">
        <v>5</v>
      </c>
      <c r="AO2" s="95">
        <v>4</v>
      </c>
      <c r="AP2" s="95">
        <v>3</v>
      </c>
      <c r="AQ2" s="165">
        <v>2</v>
      </c>
      <c r="AR2" s="165">
        <v>1</v>
      </c>
      <c r="AS2" s="165">
        <v>0</v>
      </c>
    </row>
    <row r="3" spans="1:45" ht="17.25" customHeight="1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  <c r="O3" s="243"/>
      <c r="P3" s="243"/>
      <c r="Q3" s="243"/>
      <c r="R3" s="243"/>
      <c r="S3" s="241" t="s">
        <v>27</v>
      </c>
      <c r="T3" s="241"/>
      <c r="U3" s="241"/>
      <c r="V3" s="241"/>
      <c r="W3" s="241"/>
      <c r="X3" s="241"/>
      <c r="Y3" s="241"/>
      <c r="Z3" s="241"/>
      <c r="AB3" s="241" t="s">
        <v>28</v>
      </c>
      <c r="AC3" s="241"/>
      <c r="AD3" s="241"/>
      <c r="AE3" s="241"/>
      <c r="AF3" s="241"/>
      <c r="AG3" s="241"/>
      <c r="AH3" s="241"/>
      <c r="AI3" s="241"/>
      <c r="AK3" s="242" t="s">
        <v>31</v>
      </c>
      <c r="AL3" s="242"/>
      <c r="AM3" s="242"/>
      <c r="AN3" s="242"/>
      <c r="AO3" s="242"/>
      <c r="AP3" s="242"/>
      <c r="AQ3" s="242"/>
      <c r="AR3" s="242"/>
      <c r="AS3" s="242"/>
    </row>
    <row r="4" spans="1:116" ht="35.25" customHeight="1">
      <c r="A4" s="247" t="s">
        <v>300</v>
      </c>
      <c r="B4" s="247"/>
      <c r="C4" s="247"/>
      <c r="D4" s="247"/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7"/>
      <c r="Q4" s="247"/>
      <c r="R4" s="247"/>
      <c r="Y4" s="85"/>
      <c r="Z4" s="167"/>
      <c r="AA4" s="85"/>
      <c r="AH4" s="85"/>
      <c r="AI4" s="167"/>
      <c r="AJ4" s="85"/>
      <c r="AK4" s="167"/>
      <c r="AL4" s="85"/>
      <c r="AM4" s="85"/>
      <c r="AN4" s="167"/>
      <c r="AO4" s="85"/>
      <c r="AP4" s="85"/>
      <c r="AQ4" s="167"/>
      <c r="AR4" s="85"/>
      <c r="AS4" s="85"/>
      <c r="AT4" s="167"/>
      <c r="AU4" s="85"/>
      <c r="AV4" s="85"/>
      <c r="AW4" s="167"/>
      <c r="AX4" s="85"/>
      <c r="AY4" s="85"/>
      <c r="AZ4" s="167"/>
      <c r="BA4" s="85"/>
      <c r="BB4" s="85"/>
      <c r="BC4" s="167"/>
      <c r="BD4" s="85"/>
      <c r="BE4" s="85"/>
      <c r="BF4" s="167"/>
      <c r="BG4" s="85"/>
      <c r="BH4" s="85"/>
      <c r="BI4" s="167"/>
      <c r="BJ4" s="85"/>
      <c r="BK4" s="85"/>
      <c r="BL4" s="167"/>
      <c r="BM4" s="85"/>
      <c r="BN4" s="85"/>
      <c r="BO4" s="167"/>
      <c r="BP4" s="85"/>
      <c r="BQ4" s="85"/>
      <c r="BR4" s="167"/>
      <c r="BS4" s="85"/>
      <c r="BT4" s="85"/>
      <c r="BU4" s="167"/>
      <c r="BV4" s="85"/>
      <c r="BW4" s="85"/>
      <c r="BX4" s="167"/>
      <c r="BY4" s="85"/>
      <c r="BZ4" s="85"/>
      <c r="CA4" s="167"/>
      <c r="CB4" s="85"/>
      <c r="CC4" s="85"/>
      <c r="CD4" s="167"/>
      <c r="CE4" s="85"/>
      <c r="CF4" s="85"/>
      <c r="CG4" s="167"/>
      <c r="CH4" s="85"/>
      <c r="CI4" s="85"/>
      <c r="CJ4" s="167"/>
      <c r="CK4" s="85"/>
      <c r="CL4" s="85"/>
      <c r="CM4" s="167"/>
      <c r="CN4" s="85"/>
      <c r="CO4" s="85"/>
      <c r="CP4" s="167"/>
      <c r="CQ4" s="85"/>
      <c r="CR4" s="85"/>
      <c r="CS4" s="167"/>
      <c r="CT4" s="85"/>
      <c r="CU4" s="85"/>
      <c r="CV4" s="167"/>
      <c r="CW4" s="85"/>
      <c r="CX4" s="85"/>
      <c r="CY4" s="167"/>
      <c r="CZ4" s="85"/>
      <c r="DA4" s="85"/>
      <c r="DB4" s="85"/>
      <c r="DC4" s="85"/>
      <c r="DD4" s="85"/>
      <c r="DE4" s="85"/>
      <c r="DF4" s="85"/>
      <c r="DG4" s="85"/>
      <c r="DH4" s="85"/>
      <c r="DI4" s="85"/>
      <c r="DJ4" s="85"/>
      <c r="DK4" s="85"/>
      <c r="DL4" s="85"/>
    </row>
    <row r="5" spans="3:30" ht="15.75" customHeight="1">
      <c r="C5" s="86" t="s">
        <v>0</v>
      </c>
      <c r="D5" s="246" t="s">
        <v>19</v>
      </c>
      <c r="E5" s="246"/>
      <c r="F5" s="246"/>
      <c r="G5" s="246"/>
      <c r="H5" s="246"/>
      <c r="I5" s="246"/>
      <c r="J5" s="246"/>
      <c r="K5" s="246"/>
      <c r="L5" s="246"/>
      <c r="M5" s="246" t="s">
        <v>121</v>
      </c>
      <c r="N5" s="246"/>
      <c r="O5" s="246"/>
      <c r="P5" s="246"/>
      <c r="Q5" s="246"/>
      <c r="R5" s="246"/>
      <c r="T5" s="168"/>
      <c r="U5" s="86"/>
      <c r="AC5" s="168"/>
      <c r="AD5" s="86"/>
    </row>
    <row r="6" spans="3:30" ht="15.75" customHeight="1">
      <c r="C6" s="86"/>
      <c r="D6" s="88"/>
      <c r="E6" s="87"/>
      <c r="F6" s="87"/>
      <c r="G6" s="87"/>
      <c r="H6" s="87"/>
      <c r="I6" s="87"/>
      <c r="J6" s="87"/>
      <c r="K6" s="87"/>
      <c r="L6" s="87"/>
      <c r="M6" s="89"/>
      <c r="N6" s="87"/>
      <c r="O6" s="87"/>
      <c r="P6" s="87"/>
      <c r="Q6" s="87"/>
      <c r="R6" s="87"/>
      <c r="T6" s="168"/>
      <c r="U6" s="86"/>
      <c r="AC6" s="168"/>
      <c r="AD6" s="86"/>
    </row>
    <row r="7" spans="1:30" ht="15.75" customHeight="1">
      <c r="A7" s="243" t="s">
        <v>254</v>
      </c>
      <c r="B7" s="243"/>
      <c r="C7" s="243"/>
      <c r="D7" s="243"/>
      <c r="E7" s="243"/>
      <c r="F7" s="243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T7" s="168"/>
      <c r="U7" s="86"/>
      <c r="AC7" s="168"/>
      <c r="AD7" s="86"/>
    </row>
    <row r="8" spans="1:30" ht="15.75" customHeight="1">
      <c r="A8" s="244" t="s">
        <v>20</v>
      </c>
      <c r="B8" s="244"/>
      <c r="C8" s="244"/>
      <c r="D8" s="244"/>
      <c r="E8" s="244"/>
      <c r="F8" s="244"/>
      <c r="G8" s="244"/>
      <c r="H8" s="244"/>
      <c r="I8" s="244"/>
      <c r="J8" s="244"/>
      <c r="K8" s="244"/>
      <c r="L8" s="244"/>
      <c r="M8" s="244"/>
      <c r="N8" s="244"/>
      <c r="O8" s="244"/>
      <c r="P8" s="244"/>
      <c r="Q8" s="244"/>
      <c r="R8" s="244"/>
      <c r="T8" s="169"/>
      <c r="U8" s="170"/>
      <c r="AC8" s="169"/>
      <c r="AD8" s="170"/>
    </row>
    <row r="9" spans="1:32" s="173" customFormat="1" ht="26.25" customHeight="1">
      <c r="A9" s="14" t="s">
        <v>1</v>
      </c>
      <c r="B9" s="14" t="s">
        <v>10</v>
      </c>
      <c r="C9" s="14" t="s">
        <v>2</v>
      </c>
      <c r="D9" s="53" t="s">
        <v>3</v>
      </c>
      <c r="E9" s="14" t="s">
        <v>4</v>
      </c>
      <c r="F9" s="14" t="s">
        <v>5</v>
      </c>
      <c r="G9" s="14" t="s">
        <v>6</v>
      </c>
      <c r="H9" s="14" t="s">
        <v>30</v>
      </c>
      <c r="I9" s="14" t="s">
        <v>18</v>
      </c>
      <c r="J9" s="14" t="s">
        <v>17</v>
      </c>
      <c r="K9" s="14"/>
      <c r="L9" s="14"/>
      <c r="M9" s="14" t="s">
        <v>7</v>
      </c>
      <c r="N9" s="245" t="s">
        <v>8</v>
      </c>
      <c r="O9" s="245"/>
      <c r="P9" s="245"/>
      <c r="Q9" s="49" t="s">
        <v>9</v>
      </c>
      <c r="R9" s="49" t="s">
        <v>1</v>
      </c>
      <c r="T9" s="172"/>
      <c r="U9" s="174"/>
      <c r="V9" s="168"/>
      <c r="W9" s="171"/>
      <c r="AC9" s="172"/>
      <c r="AD9" s="174"/>
      <c r="AE9" s="168"/>
      <c r="AF9" s="171"/>
    </row>
    <row r="10" spans="1:31" s="180" customFormat="1" ht="13.5" customHeight="1">
      <c r="A10" s="90">
        <v>1</v>
      </c>
      <c r="B10" s="90">
        <v>163</v>
      </c>
      <c r="C10" s="91" t="s">
        <v>32</v>
      </c>
      <c r="D10" s="90">
        <v>2003</v>
      </c>
      <c r="E10" s="94" t="s">
        <v>181</v>
      </c>
      <c r="F10" s="92" t="str">
        <f aca="true" t="shared" si="0" ref="F10:F20">L10</f>
        <v>4:58,9</v>
      </c>
      <c r="G10" s="90">
        <f aca="true" t="shared" si="1" ref="G10:G20">LOOKUP(K10,$S$2:$Z$2,$S$1:$Z$1)</f>
        <v>1</v>
      </c>
      <c r="H10" s="90">
        <f aca="true" t="shared" si="2" ref="H10:H20">LOOKUP(A10,$AK$1:$AS$1,$AK$2:$AS$2)</f>
        <v>9</v>
      </c>
      <c r="I10" s="175">
        <v>4</v>
      </c>
      <c r="J10" s="176" t="s">
        <v>289</v>
      </c>
      <c r="K10" s="177">
        <f aca="true" t="shared" si="3" ref="K10:K20">((I10*100)+J10)</f>
        <v>458.9</v>
      </c>
      <c r="L10" s="92" t="str">
        <f aca="true" t="shared" si="4" ref="L10:L20">CONCATENATE(I10,":",J10)</f>
        <v>4:58,9</v>
      </c>
      <c r="M10" s="91" t="s">
        <v>74</v>
      </c>
      <c r="N10" s="90"/>
      <c r="O10" s="93"/>
      <c r="P10" s="93"/>
      <c r="Q10" s="93"/>
      <c r="R10" s="93"/>
      <c r="S10" s="178"/>
      <c r="T10" s="179"/>
      <c r="V10" s="178"/>
      <c r="AB10" s="178"/>
      <c r="AC10" s="179"/>
      <c r="AE10" s="178"/>
    </row>
    <row r="11" spans="1:32" s="180" customFormat="1" ht="13.5" customHeight="1">
      <c r="A11" s="90">
        <v>2</v>
      </c>
      <c r="B11" s="196">
        <v>789</v>
      </c>
      <c r="C11" s="197" t="s">
        <v>187</v>
      </c>
      <c r="D11" s="37">
        <v>2005</v>
      </c>
      <c r="E11" s="191" t="s">
        <v>189</v>
      </c>
      <c r="F11" s="92" t="str">
        <f t="shared" si="0"/>
        <v>4:59,7</v>
      </c>
      <c r="G11" s="90">
        <f t="shared" si="1"/>
        <v>2</v>
      </c>
      <c r="H11" s="90">
        <f t="shared" si="2"/>
        <v>7</v>
      </c>
      <c r="I11" s="175">
        <v>4</v>
      </c>
      <c r="J11" s="176" t="s">
        <v>290</v>
      </c>
      <c r="K11" s="177">
        <f t="shared" si="3"/>
        <v>459.7</v>
      </c>
      <c r="L11" s="193" t="str">
        <f t="shared" si="4"/>
        <v>4:59,7</v>
      </c>
      <c r="M11" s="70" t="s">
        <v>190</v>
      </c>
      <c r="N11" s="90"/>
      <c r="O11" s="93"/>
      <c r="P11" s="93"/>
      <c r="Q11" s="93"/>
      <c r="R11" s="93"/>
      <c r="T11" s="181"/>
      <c r="U11" s="183"/>
      <c r="W11" s="178"/>
      <c r="AC11" s="181"/>
      <c r="AD11" s="183"/>
      <c r="AF11" s="178"/>
    </row>
    <row r="12" spans="1:32" s="180" customFormat="1" ht="13.5" customHeight="1">
      <c r="A12" s="90">
        <v>3</v>
      </c>
      <c r="B12" s="196">
        <v>26</v>
      </c>
      <c r="C12" s="231" t="s">
        <v>144</v>
      </c>
      <c r="D12" s="92">
        <v>2003</v>
      </c>
      <c r="E12" s="91" t="s">
        <v>34</v>
      </c>
      <c r="F12" s="92" t="str">
        <f t="shared" si="0"/>
        <v>5:09,2</v>
      </c>
      <c r="G12" s="90">
        <f t="shared" si="1"/>
        <v>2</v>
      </c>
      <c r="H12" s="90">
        <f t="shared" si="2"/>
        <v>6</v>
      </c>
      <c r="I12" s="175">
        <v>5</v>
      </c>
      <c r="J12" s="176" t="s">
        <v>291</v>
      </c>
      <c r="K12" s="177">
        <f t="shared" si="3"/>
        <v>509.2</v>
      </c>
      <c r="L12" s="193" t="str">
        <f t="shared" si="4"/>
        <v>5:09,2</v>
      </c>
      <c r="M12" s="91" t="s">
        <v>145</v>
      </c>
      <c r="N12" s="90"/>
      <c r="O12" s="93"/>
      <c r="P12" s="93"/>
      <c r="Q12" s="93"/>
      <c r="R12" s="93"/>
      <c r="T12" s="181"/>
      <c r="U12" s="183"/>
      <c r="W12" s="178"/>
      <c r="AC12" s="181"/>
      <c r="AD12" s="183"/>
      <c r="AF12" s="178"/>
    </row>
    <row r="13" spans="1:32" s="180" customFormat="1" ht="13.5" customHeight="1">
      <c r="A13" s="90">
        <v>4</v>
      </c>
      <c r="B13" s="90">
        <v>24</v>
      </c>
      <c r="C13" s="200" t="s">
        <v>76</v>
      </c>
      <c r="D13" s="201">
        <v>2002</v>
      </c>
      <c r="E13" s="230" t="s">
        <v>34</v>
      </c>
      <c r="F13" s="92" t="str">
        <f t="shared" si="0"/>
        <v>5:11,9</v>
      </c>
      <c r="G13" s="90">
        <f t="shared" si="1"/>
        <v>2</v>
      </c>
      <c r="H13" s="90">
        <f t="shared" si="2"/>
        <v>5</v>
      </c>
      <c r="I13" s="175">
        <v>5</v>
      </c>
      <c r="J13" s="176" t="s">
        <v>292</v>
      </c>
      <c r="K13" s="177">
        <f t="shared" si="3"/>
        <v>511.9</v>
      </c>
      <c r="L13" s="92" t="str">
        <f t="shared" si="4"/>
        <v>5:11,9</v>
      </c>
      <c r="M13" s="200" t="s">
        <v>146</v>
      </c>
      <c r="N13" s="90"/>
      <c r="O13" s="93"/>
      <c r="P13" s="93"/>
      <c r="Q13" s="93"/>
      <c r="R13" s="93"/>
      <c r="T13" s="181"/>
      <c r="U13" s="182"/>
      <c r="W13" s="178"/>
      <c r="AC13" s="181"/>
      <c r="AD13" s="182"/>
      <c r="AF13" s="178"/>
    </row>
    <row r="14" spans="1:32" s="180" customFormat="1" ht="13.5" customHeight="1">
      <c r="A14" s="90">
        <v>5</v>
      </c>
      <c r="B14" s="90">
        <v>160</v>
      </c>
      <c r="C14" s="91" t="s">
        <v>100</v>
      </c>
      <c r="D14" s="92">
        <v>2004</v>
      </c>
      <c r="E14" s="91" t="s">
        <v>176</v>
      </c>
      <c r="F14" s="92" t="str">
        <f t="shared" si="0"/>
        <v>5:32,8</v>
      </c>
      <c r="G14" s="90">
        <f t="shared" si="1"/>
        <v>3</v>
      </c>
      <c r="H14" s="90">
        <f t="shared" si="2"/>
        <v>4</v>
      </c>
      <c r="I14" s="175">
        <v>5</v>
      </c>
      <c r="J14" s="176" t="s">
        <v>293</v>
      </c>
      <c r="K14" s="177">
        <f t="shared" si="3"/>
        <v>532.8</v>
      </c>
      <c r="L14" s="92" t="str">
        <f t="shared" si="4"/>
        <v>5:32,8</v>
      </c>
      <c r="M14" s="91" t="s">
        <v>99</v>
      </c>
      <c r="N14" s="90"/>
      <c r="O14" s="93"/>
      <c r="P14" s="93"/>
      <c r="Q14" s="93"/>
      <c r="R14" s="93"/>
      <c r="T14" s="181"/>
      <c r="U14" s="182"/>
      <c r="W14" s="178"/>
      <c r="AC14" s="181"/>
      <c r="AD14" s="182"/>
      <c r="AF14" s="178"/>
    </row>
    <row r="15" spans="1:32" s="180" customFormat="1" ht="13.5" customHeight="1">
      <c r="A15" s="90">
        <v>6</v>
      </c>
      <c r="B15" s="90">
        <v>238</v>
      </c>
      <c r="C15" s="70" t="s">
        <v>227</v>
      </c>
      <c r="D15" s="37">
        <v>2004</v>
      </c>
      <c r="E15" s="191" t="s">
        <v>225</v>
      </c>
      <c r="F15" s="92" t="str">
        <f t="shared" si="0"/>
        <v>5:40,0</v>
      </c>
      <c r="G15" s="90">
        <f t="shared" si="1"/>
        <v>3</v>
      </c>
      <c r="H15" s="90">
        <f t="shared" si="2"/>
        <v>3</v>
      </c>
      <c r="I15" s="175">
        <v>5</v>
      </c>
      <c r="J15" s="176" t="s">
        <v>294</v>
      </c>
      <c r="K15" s="177">
        <f t="shared" si="3"/>
        <v>540</v>
      </c>
      <c r="L15" s="92" t="str">
        <f t="shared" si="4"/>
        <v>5:40,0</v>
      </c>
      <c r="M15" s="70" t="s">
        <v>226</v>
      </c>
      <c r="N15" s="90"/>
      <c r="O15" s="93"/>
      <c r="P15" s="93"/>
      <c r="Q15" s="93"/>
      <c r="R15" s="93"/>
      <c r="T15" s="181"/>
      <c r="U15" s="183"/>
      <c r="W15" s="178"/>
      <c r="AC15" s="181"/>
      <c r="AD15" s="183"/>
      <c r="AF15" s="178"/>
    </row>
    <row r="16" spans="1:31" s="180" customFormat="1" ht="13.5" customHeight="1">
      <c r="A16" s="90">
        <v>7</v>
      </c>
      <c r="B16" s="90">
        <v>182</v>
      </c>
      <c r="C16" s="70" t="s">
        <v>228</v>
      </c>
      <c r="D16" s="37">
        <v>2007</v>
      </c>
      <c r="E16" s="191" t="s">
        <v>225</v>
      </c>
      <c r="F16" s="92" t="str">
        <f t="shared" si="0"/>
        <v>5:41,5</v>
      </c>
      <c r="G16" s="90">
        <f t="shared" si="1"/>
        <v>3</v>
      </c>
      <c r="H16" s="90">
        <f t="shared" si="2"/>
        <v>2</v>
      </c>
      <c r="I16" s="175">
        <v>5</v>
      </c>
      <c r="J16" s="176" t="s">
        <v>295</v>
      </c>
      <c r="K16" s="177">
        <f t="shared" si="3"/>
        <v>541.5</v>
      </c>
      <c r="L16" s="92" t="str">
        <f t="shared" si="4"/>
        <v>5:41,5</v>
      </c>
      <c r="M16" s="70" t="s">
        <v>226</v>
      </c>
      <c r="N16" s="90"/>
      <c r="O16" s="93"/>
      <c r="P16" s="93"/>
      <c r="Q16" s="93"/>
      <c r="R16" s="93"/>
      <c r="S16" s="178"/>
      <c r="T16" s="179"/>
      <c r="V16" s="178"/>
      <c r="AB16" s="178"/>
      <c r="AC16" s="179"/>
      <c r="AE16" s="178"/>
    </row>
    <row r="17" spans="1:32" s="180" customFormat="1" ht="13.5" customHeight="1">
      <c r="A17" s="90">
        <v>8</v>
      </c>
      <c r="B17" s="196">
        <v>237</v>
      </c>
      <c r="C17" s="197" t="s">
        <v>224</v>
      </c>
      <c r="D17" s="37">
        <v>2007</v>
      </c>
      <c r="E17" s="191" t="s">
        <v>225</v>
      </c>
      <c r="F17" s="92" t="str">
        <f t="shared" si="0"/>
        <v>5:42,3</v>
      </c>
      <c r="G17" s="90">
        <f t="shared" si="1"/>
        <v>3</v>
      </c>
      <c r="H17" s="90">
        <f t="shared" si="2"/>
        <v>1</v>
      </c>
      <c r="I17" s="175">
        <v>5</v>
      </c>
      <c r="J17" s="176" t="s">
        <v>296</v>
      </c>
      <c r="K17" s="177">
        <f t="shared" si="3"/>
        <v>542.3</v>
      </c>
      <c r="L17" s="193" t="str">
        <f t="shared" si="4"/>
        <v>5:42,3</v>
      </c>
      <c r="M17" s="70" t="s">
        <v>226</v>
      </c>
      <c r="N17" s="90"/>
      <c r="O17" s="93"/>
      <c r="P17" s="93"/>
      <c r="Q17" s="93"/>
      <c r="R17" s="93"/>
      <c r="T17" s="181"/>
      <c r="U17" s="183"/>
      <c r="W17" s="178"/>
      <c r="AC17" s="181"/>
      <c r="AD17" s="183"/>
      <c r="AF17" s="178"/>
    </row>
    <row r="18" spans="1:32" s="180" customFormat="1" ht="13.5" customHeight="1">
      <c r="A18" s="90">
        <v>9</v>
      </c>
      <c r="B18" s="196">
        <v>167</v>
      </c>
      <c r="C18" s="231" t="s">
        <v>71</v>
      </c>
      <c r="D18" s="90">
        <v>2005</v>
      </c>
      <c r="E18" s="94" t="s">
        <v>73</v>
      </c>
      <c r="F18" s="92" t="str">
        <f t="shared" si="0"/>
        <v>5:43,0</v>
      </c>
      <c r="G18" s="90">
        <f t="shared" si="1"/>
        <v>3</v>
      </c>
      <c r="H18" s="90">
        <f t="shared" si="2"/>
        <v>0</v>
      </c>
      <c r="I18" s="175">
        <v>5</v>
      </c>
      <c r="J18" s="176" t="s">
        <v>297</v>
      </c>
      <c r="K18" s="177">
        <f t="shared" si="3"/>
        <v>543</v>
      </c>
      <c r="L18" s="193" t="str">
        <f t="shared" si="4"/>
        <v>5:43,0</v>
      </c>
      <c r="M18" s="91" t="s">
        <v>74</v>
      </c>
      <c r="N18" s="90"/>
      <c r="O18" s="93"/>
      <c r="P18" s="93"/>
      <c r="Q18" s="93"/>
      <c r="R18" s="93"/>
      <c r="T18" s="181"/>
      <c r="U18" s="182"/>
      <c r="W18" s="178"/>
      <c r="AC18" s="181"/>
      <c r="AD18" s="182"/>
      <c r="AF18" s="178"/>
    </row>
    <row r="19" spans="1:32" s="180" customFormat="1" ht="13.5" customHeight="1">
      <c r="A19" s="90">
        <v>10</v>
      </c>
      <c r="B19" s="196">
        <v>171</v>
      </c>
      <c r="C19" s="231" t="s">
        <v>241</v>
      </c>
      <c r="D19" s="92">
        <v>2006</v>
      </c>
      <c r="E19" s="91" t="s">
        <v>240</v>
      </c>
      <c r="F19" s="92" t="str">
        <f t="shared" si="0"/>
        <v>5:46,5</v>
      </c>
      <c r="G19" s="90">
        <f t="shared" si="1"/>
        <v>3</v>
      </c>
      <c r="H19" s="90">
        <f t="shared" si="2"/>
        <v>0</v>
      </c>
      <c r="I19" s="175">
        <v>5</v>
      </c>
      <c r="J19" s="176" t="s">
        <v>298</v>
      </c>
      <c r="K19" s="177">
        <f t="shared" si="3"/>
        <v>546.5</v>
      </c>
      <c r="L19" s="193" t="str">
        <f t="shared" si="4"/>
        <v>5:46,5</v>
      </c>
      <c r="M19" s="91" t="s">
        <v>242</v>
      </c>
      <c r="N19" s="90"/>
      <c r="O19" s="93"/>
      <c r="P19" s="93"/>
      <c r="Q19" s="93"/>
      <c r="R19" s="93"/>
      <c r="T19" s="181"/>
      <c r="U19" s="183"/>
      <c r="W19" s="178"/>
      <c r="AC19" s="181"/>
      <c r="AD19" s="183"/>
      <c r="AF19" s="178"/>
    </row>
    <row r="20" spans="1:32" s="180" customFormat="1" ht="13.5" customHeight="1">
      <c r="A20" s="90">
        <v>11</v>
      </c>
      <c r="B20" s="90">
        <v>184</v>
      </c>
      <c r="C20" s="70" t="s">
        <v>188</v>
      </c>
      <c r="D20" s="37">
        <v>2004</v>
      </c>
      <c r="E20" s="191" t="s">
        <v>191</v>
      </c>
      <c r="F20" s="92" t="str">
        <f t="shared" si="0"/>
        <v>5:46,8</v>
      </c>
      <c r="G20" s="90">
        <f t="shared" si="1"/>
        <v>3</v>
      </c>
      <c r="H20" s="90">
        <f t="shared" si="2"/>
        <v>0</v>
      </c>
      <c r="I20" s="175">
        <v>5</v>
      </c>
      <c r="J20" s="176" t="s">
        <v>299</v>
      </c>
      <c r="K20" s="177">
        <f t="shared" si="3"/>
        <v>546.8</v>
      </c>
      <c r="L20" s="92" t="str">
        <f t="shared" si="4"/>
        <v>5:46,8</v>
      </c>
      <c r="M20" s="70" t="s">
        <v>192</v>
      </c>
      <c r="N20" s="90"/>
      <c r="O20" s="93"/>
      <c r="P20" s="93"/>
      <c r="Q20" s="93"/>
      <c r="R20" s="93"/>
      <c r="T20" s="181"/>
      <c r="U20" s="183"/>
      <c r="W20" s="178"/>
      <c r="AC20" s="181"/>
      <c r="AD20" s="183"/>
      <c r="AF20" s="178"/>
    </row>
    <row r="21" spans="1:32" s="180" customFormat="1" ht="15.75" customHeight="1">
      <c r="A21" s="232"/>
      <c r="B21" s="232"/>
      <c r="C21" s="233"/>
      <c r="D21" s="234"/>
      <c r="E21" s="235"/>
      <c r="F21" s="236"/>
      <c r="G21" s="232"/>
      <c r="H21" s="232"/>
      <c r="I21" s="237"/>
      <c r="J21" s="238"/>
      <c r="K21" s="178"/>
      <c r="L21" s="236"/>
      <c r="M21" s="233"/>
      <c r="N21" s="232"/>
      <c r="T21" s="181"/>
      <c r="U21" s="183"/>
      <c r="W21" s="178"/>
      <c r="AC21" s="181"/>
      <c r="AD21" s="183"/>
      <c r="AF21" s="178"/>
    </row>
    <row r="22" spans="1:30" ht="15.75" customHeight="1">
      <c r="A22" s="243" t="s">
        <v>125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T22" s="168"/>
      <c r="U22" s="86"/>
      <c r="AC22" s="168"/>
      <c r="AD22" s="86"/>
    </row>
    <row r="23" spans="1:30" ht="15.75" customHeight="1">
      <c r="A23" s="244" t="s">
        <v>22</v>
      </c>
      <c r="B23" s="244"/>
      <c r="C23" s="244"/>
      <c r="D23" s="244"/>
      <c r="E23" s="244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T23" s="169"/>
      <c r="U23" s="170"/>
      <c r="AC23" s="169"/>
      <c r="AD23" s="170"/>
    </row>
    <row r="24" spans="1:32" s="173" customFormat="1" ht="26.25" customHeight="1">
      <c r="A24" s="14" t="s">
        <v>1</v>
      </c>
      <c r="B24" s="14" t="s">
        <v>10</v>
      </c>
      <c r="C24" s="14" t="s">
        <v>2</v>
      </c>
      <c r="D24" s="53" t="s">
        <v>3</v>
      </c>
      <c r="E24" s="14" t="s">
        <v>4</v>
      </c>
      <c r="F24" s="14" t="s">
        <v>5</v>
      </c>
      <c r="G24" s="14" t="s">
        <v>6</v>
      </c>
      <c r="H24" s="14" t="s">
        <v>30</v>
      </c>
      <c r="I24" s="14" t="s">
        <v>18</v>
      </c>
      <c r="J24" s="14" t="s">
        <v>17</v>
      </c>
      <c r="K24" s="14"/>
      <c r="L24" s="14"/>
      <c r="M24" s="14" t="s">
        <v>7</v>
      </c>
      <c r="N24" s="245" t="s">
        <v>8</v>
      </c>
      <c r="O24" s="245"/>
      <c r="P24" s="245"/>
      <c r="Q24" s="49" t="s">
        <v>9</v>
      </c>
      <c r="R24" s="49" t="s">
        <v>1</v>
      </c>
      <c r="T24" s="172"/>
      <c r="U24" s="174"/>
      <c r="V24" s="168"/>
      <c r="W24" s="171"/>
      <c r="AC24" s="172"/>
      <c r="AD24" s="174"/>
      <c r="AE24" s="168"/>
      <c r="AF24" s="171"/>
    </row>
    <row r="25" spans="1:18" s="187" customFormat="1" ht="13.5" customHeight="1">
      <c r="A25" s="95">
        <v>1</v>
      </c>
      <c r="B25" s="95">
        <v>153</v>
      </c>
      <c r="C25" s="93" t="s">
        <v>98</v>
      </c>
      <c r="D25" s="90">
        <v>2001</v>
      </c>
      <c r="E25" s="94" t="s">
        <v>176</v>
      </c>
      <c r="F25" s="96" t="str">
        <f>L25</f>
        <v>11:24,5</v>
      </c>
      <c r="G25" s="95">
        <f>LOOKUP(K25,$AB$2:$AI$2,$AB$1:$AI$1)</f>
        <v>2</v>
      </c>
      <c r="H25" s="90">
        <f>LOOKUP(A25,$AK$1:$AS$1,$AK$2:$AS$2)</f>
        <v>9</v>
      </c>
      <c r="I25" s="184">
        <v>11</v>
      </c>
      <c r="J25" s="185" t="s">
        <v>273</v>
      </c>
      <c r="K25" s="186">
        <f>((I25*100)+J25)</f>
        <v>1124.5</v>
      </c>
      <c r="L25" s="192" t="str">
        <f>CONCATENATE(I25,":",J25)</f>
        <v>11:24,5</v>
      </c>
      <c r="M25" s="94" t="s">
        <v>99</v>
      </c>
      <c r="N25" s="95"/>
      <c r="O25" s="165"/>
      <c r="P25" s="165"/>
      <c r="Q25" s="165"/>
      <c r="R25" s="165"/>
    </row>
    <row r="26" spans="1:18" s="187" customFormat="1" ht="13.5" customHeight="1">
      <c r="A26" s="95">
        <v>2</v>
      </c>
      <c r="B26" s="90">
        <v>35</v>
      </c>
      <c r="C26" s="91" t="s">
        <v>158</v>
      </c>
      <c r="D26" s="92">
        <v>2001</v>
      </c>
      <c r="E26" s="94" t="s">
        <v>34</v>
      </c>
      <c r="F26" s="96" t="str">
        <f>L26</f>
        <v>11:39,9</v>
      </c>
      <c r="G26" s="95">
        <f>LOOKUP(K26,$AB$2:$AI$2,$AB$1:$AI$1)</f>
        <v>2</v>
      </c>
      <c r="H26" s="90">
        <f>LOOKUP(A26,$AK$1:$AS$1,$AK$2:$AS$2)</f>
        <v>7</v>
      </c>
      <c r="I26" s="184">
        <v>11</v>
      </c>
      <c r="J26" s="185" t="s">
        <v>274</v>
      </c>
      <c r="K26" s="186">
        <f>((I26*100)+J26)</f>
        <v>1139.9</v>
      </c>
      <c r="L26" s="96" t="str">
        <f>CONCATENATE(I26,":",J26)</f>
        <v>11:39,9</v>
      </c>
      <c r="M26" s="93" t="s">
        <v>159</v>
      </c>
      <c r="N26" s="95"/>
      <c r="O26" s="165"/>
      <c r="P26" s="165"/>
      <c r="Q26" s="165"/>
      <c r="R26" s="165"/>
    </row>
    <row r="27" spans="1:18" s="187" customFormat="1" ht="13.5" customHeight="1">
      <c r="A27" s="95">
        <v>3</v>
      </c>
      <c r="B27" s="95">
        <v>33</v>
      </c>
      <c r="C27" s="94" t="s">
        <v>40</v>
      </c>
      <c r="D27" s="96">
        <v>2001</v>
      </c>
      <c r="E27" s="94" t="s">
        <v>34</v>
      </c>
      <c r="F27" s="96" t="str">
        <f>L27</f>
        <v>11:47,9</v>
      </c>
      <c r="G27" s="95">
        <f>LOOKUP(K27,$AB$2:$AI$2,$AB$1:$AI$1)</f>
        <v>3</v>
      </c>
      <c r="H27" s="90">
        <f>LOOKUP(A27,$AK$1:$AS$1,$AK$2:$AS$2)</f>
        <v>6</v>
      </c>
      <c r="I27" s="184">
        <v>11</v>
      </c>
      <c r="J27" s="185" t="s">
        <v>275</v>
      </c>
      <c r="K27" s="186">
        <f>((I27*100)+J27)</f>
        <v>1147.9</v>
      </c>
      <c r="L27" s="96" t="str">
        <f>CONCATENATE(I27,":",J27)</f>
        <v>11:47,9</v>
      </c>
      <c r="M27" s="94" t="s">
        <v>153</v>
      </c>
      <c r="N27" s="95"/>
      <c r="O27" s="165"/>
      <c r="P27" s="165"/>
      <c r="Q27" s="165"/>
      <c r="R27" s="165"/>
    </row>
    <row r="28" spans="1:18" s="187" customFormat="1" ht="13.5" customHeight="1">
      <c r="A28" s="95">
        <v>4</v>
      </c>
      <c r="B28" s="95">
        <v>34</v>
      </c>
      <c r="C28" s="94" t="s">
        <v>160</v>
      </c>
      <c r="D28" s="96">
        <v>2001</v>
      </c>
      <c r="E28" s="94" t="s">
        <v>161</v>
      </c>
      <c r="F28" s="96" t="str">
        <f>L28</f>
        <v>13:26,5</v>
      </c>
      <c r="G28" s="95" t="str">
        <f>LOOKUP(K28,$AB$2:$AI$2,$AB$1:$AI$1)</f>
        <v>1юн</v>
      </c>
      <c r="H28" s="90">
        <f>LOOKUP(A28,$AK$1:$AS$1,$AK$2:$AS$2)</f>
        <v>5</v>
      </c>
      <c r="I28" s="184">
        <v>13</v>
      </c>
      <c r="J28" s="185" t="s">
        <v>276</v>
      </c>
      <c r="K28" s="186">
        <f>((I28*100)+J28)</f>
        <v>1326.5</v>
      </c>
      <c r="L28" s="96" t="str">
        <f>CONCATENATE(I28,":",J28)</f>
        <v>13:26,5</v>
      </c>
      <c r="M28" s="94" t="s">
        <v>78</v>
      </c>
      <c r="N28" s="95"/>
      <c r="O28" s="165"/>
      <c r="P28" s="165"/>
      <c r="Q28" s="165"/>
      <c r="R28" s="165"/>
    </row>
    <row r="29" spans="1:30" ht="15.75" customHeight="1">
      <c r="A29" s="243" t="s">
        <v>122</v>
      </c>
      <c r="B29" s="243"/>
      <c r="C29" s="243"/>
      <c r="D29" s="243"/>
      <c r="E29" s="243"/>
      <c r="F29" s="243"/>
      <c r="G29" s="243"/>
      <c r="H29" s="243"/>
      <c r="I29" s="243"/>
      <c r="J29" s="243"/>
      <c r="K29" s="243"/>
      <c r="L29" s="243"/>
      <c r="M29" s="243"/>
      <c r="N29" s="243"/>
      <c r="O29" s="243"/>
      <c r="P29" s="243"/>
      <c r="Q29" s="243"/>
      <c r="R29" s="243"/>
      <c r="T29" s="168"/>
      <c r="U29" s="86"/>
      <c r="AC29" s="168"/>
      <c r="AD29" s="86"/>
    </row>
    <row r="30" spans="1:30" ht="15.75" customHeight="1">
      <c r="A30" s="244" t="s">
        <v>22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4"/>
      <c r="M30" s="244"/>
      <c r="N30" s="244"/>
      <c r="O30" s="244"/>
      <c r="P30" s="244"/>
      <c r="Q30" s="244"/>
      <c r="R30" s="244"/>
      <c r="T30" s="169"/>
      <c r="U30" s="170"/>
      <c r="AC30" s="169"/>
      <c r="AD30" s="170"/>
    </row>
    <row r="31" spans="1:32" s="173" customFormat="1" ht="26.25" customHeight="1">
      <c r="A31" s="14" t="s">
        <v>1</v>
      </c>
      <c r="B31" s="14" t="s">
        <v>10</v>
      </c>
      <c r="C31" s="14" t="s">
        <v>2</v>
      </c>
      <c r="D31" s="53" t="s">
        <v>3</v>
      </c>
      <c r="E31" s="14" t="s">
        <v>4</v>
      </c>
      <c r="F31" s="14" t="s">
        <v>5</v>
      </c>
      <c r="G31" s="14" t="s">
        <v>6</v>
      </c>
      <c r="H31" s="14" t="s">
        <v>30</v>
      </c>
      <c r="I31" s="14" t="s">
        <v>18</v>
      </c>
      <c r="J31" s="14" t="s">
        <v>17</v>
      </c>
      <c r="K31" s="14"/>
      <c r="L31" s="14"/>
      <c r="M31" s="14" t="s">
        <v>7</v>
      </c>
      <c r="N31" s="245" t="s">
        <v>8</v>
      </c>
      <c r="O31" s="245"/>
      <c r="P31" s="245"/>
      <c r="Q31" s="49" t="s">
        <v>9</v>
      </c>
      <c r="R31" s="49" t="s">
        <v>1</v>
      </c>
      <c r="T31" s="172"/>
      <c r="U31" s="174"/>
      <c r="V31" s="168"/>
      <c r="W31" s="171"/>
      <c r="AC31" s="172"/>
      <c r="AD31" s="174"/>
      <c r="AE31" s="168"/>
      <c r="AF31" s="171"/>
    </row>
    <row r="32" spans="1:18" s="187" customFormat="1" ht="13.5" customHeight="1">
      <c r="A32" s="95">
        <v>1</v>
      </c>
      <c r="B32" s="95">
        <v>42</v>
      </c>
      <c r="C32" s="93" t="s">
        <v>164</v>
      </c>
      <c r="D32" s="90">
        <v>1999</v>
      </c>
      <c r="E32" s="94" t="s">
        <v>83</v>
      </c>
      <c r="F32" s="96" t="str">
        <f aca="true" t="shared" si="5" ref="F32:F39">L32</f>
        <v>10:33,5</v>
      </c>
      <c r="G32" s="95">
        <f aca="true" t="shared" si="6" ref="G32:G39">LOOKUP(K32,$AB$2:$AI$2,$AB$1:$AI$1)</f>
        <v>1</v>
      </c>
      <c r="H32" s="90">
        <f aca="true" t="shared" si="7" ref="H32:H39">LOOKUP(A32,$AK$1:$AS$1,$AK$2:$AS$2)</f>
        <v>9</v>
      </c>
      <c r="I32" s="184">
        <v>10</v>
      </c>
      <c r="J32" s="185" t="s">
        <v>249</v>
      </c>
      <c r="K32" s="186">
        <f aca="true" t="shared" si="8" ref="K32:K39">((I32*100)+J32)</f>
        <v>1033.5</v>
      </c>
      <c r="L32" s="96" t="str">
        <f aca="true" t="shared" si="9" ref="L32:L39">CONCATENATE(I32,":",J32)</f>
        <v>10:33,5</v>
      </c>
      <c r="M32" s="93" t="s">
        <v>165</v>
      </c>
      <c r="N32" s="95"/>
      <c r="O32" s="165"/>
      <c r="P32" s="165"/>
      <c r="Q32" s="165"/>
      <c r="R32" s="165"/>
    </row>
    <row r="33" spans="1:32" s="187" customFormat="1" ht="13.5" customHeight="1">
      <c r="A33" s="95">
        <v>2</v>
      </c>
      <c r="B33" s="95">
        <v>199</v>
      </c>
      <c r="C33" s="94" t="s">
        <v>204</v>
      </c>
      <c r="D33" s="96">
        <v>2000</v>
      </c>
      <c r="E33" s="94" t="s">
        <v>108</v>
      </c>
      <c r="F33" s="96" t="str">
        <f t="shared" si="5"/>
        <v>11:35,2</v>
      </c>
      <c r="G33" s="95">
        <f t="shared" si="6"/>
        <v>2</v>
      </c>
      <c r="H33" s="90">
        <f t="shared" si="7"/>
        <v>7</v>
      </c>
      <c r="I33" s="184">
        <v>11</v>
      </c>
      <c r="J33" s="185" t="s">
        <v>250</v>
      </c>
      <c r="K33" s="186">
        <f t="shared" si="8"/>
        <v>1135.2</v>
      </c>
      <c r="L33" s="96" t="str">
        <f t="shared" si="9"/>
        <v>11:35,2</v>
      </c>
      <c r="M33" s="94" t="s">
        <v>205</v>
      </c>
      <c r="N33" s="95"/>
      <c r="O33" s="165"/>
      <c r="P33" s="165"/>
      <c r="Q33" s="165"/>
      <c r="R33" s="165"/>
      <c r="W33" s="188"/>
      <c r="AF33" s="188"/>
    </row>
    <row r="34" spans="1:18" s="187" customFormat="1" ht="13.5" customHeight="1">
      <c r="A34" s="95">
        <v>3</v>
      </c>
      <c r="B34" s="95">
        <v>241</v>
      </c>
      <c r="C34" s="93" t="s">
        <v>229</v>
      </c>
      <c r="D34" s="90">
        <v>2000</v>
      </c>
      <c r="E34" s="94" t="s">
        <v>225</v>
      </c>
      <c r="F34" s="96" t="str">
        <f t="shared" si="5"/>
        <v>11:47,0</v>
      </c>
      <c r="G34" s="95">
        <f t="shared" si="6"/>
        <v>3</v>
      </c>
      <c r="H34" s="90">
        <f t="shared" si="7"/>
        <v>6</v>
      </c>
      <c r="I34" s="184">
        <v>11</v>
      </c>
      <c r="J34" s="185" t="s">
        <v>251</v>
      </c>
      <c r="K34" s="186">
        <f t="shared" si="8"/>
        <v>1147</v>
      </c>
      <c r="L34" s="96" t="str">
        <f t="shared" si="9"/>
        <v>11:47,0</v>
      </c>
      <c r="M34" s="93" t="s">
        <v>226</v>
      </c>
      <c r="N34" s="95"/>
      <c r="O34" s="165"/>
      <c r="P34" s="165"/>
      <c r="Q34" s="165"/>
      <c r="R34" s="165"/>
    </row>
    <row r="35" spans="1:18" s="187" customFormat="1" ht="13.5" customHeight="1">
      <c r="A35" s="95">
        <v>4</v>
      </c>
      <c r="B35" s="95">
        <v>41</v>
      </c>
      <c r="C35" s="93" t="s">
        <v>166</v>
      </c>
      <c r="D35" s="90">
        <v>1999</v>
      </c>
      <c r="E35" s="94" t="s">
        <v>167</v>
      </c>
      <c r="F35" s="96" t="str">
        <f t="shared" si="5"/>
        <v>12:00,6</v>
      </c>
      <c r="G35" s="95">
        <f t="shared" si="6"/>
        <v>3</v>
      </c>
      <c r="H35" s="90">
        <f t="shared" si="7"/>
        <v>5</v>
      </c>
      <c r="I35" s="184">
        <v>12</v>
      </c>
      <c r="J35" s="185" t="s">
        <v>252</v>
      </c>
      <c r="K35" s="186">
        <f t="shared" si="8"/>
        <v>1200.6</v>
      </c>
      <c r="L35" s="96" t="str">
        <f t="shared" si="9"/>
        <v>12:00,6</v>
      </c>
      <c r="M35" s="93" t="s">
        <v>162</v>
      </c>
      <c r="N35" s="95"/>
      <c r="O35" s="165"/>
      <c r="P35" s="165"/>
      <c r="Q35" s="165"/>
      <c r="R35" s="165"/>
    </row>
    <row r="36" spans="1:18" s="187" customFormat="1" ht="13.5" customHeight="1">
      <c r="A36" s="95">
        <v>5</v>
      </c>
      <c r="B36" s="95">
        <v>40</v>
      </c>
      <c r="C36" s="94" t="s">
        <v>168</v>
      </c>
      <c r="D36" s="96">
        <v>1991</v>
      </c>
      <c r="E36" s="94" t="s">
        <v>161</v>
      </c>
      <c r="F36" s="96" t="str">
        <f t="shared" si="5"/>
        <v>12:12,4</v>
      </c>
      <c r="G36" s="95">
        <f t="shared" si="6"/>
        <v>3</v>
      </c>
      <c r="H36" s="90">
        <f t="shared" si="7"/>
        <v>4</v>
      </c>
      <c r="I36" s="184">
        <v>12</v>
      </c>
      <c r="J36" s="185" t="s">
        <v>253</v>
      </c>
      <c r="K36" s="186">
        <f t="shared" si="8"/>
        <v>1212.4</v>
      </c>
      <c r="L36" s="96" t="str">
        <f t="shared" si="9"/>
        <v>12:12,4</v>
      </c>
      <c r="M36" s="94" t="s">
        <v>43</v>
      </c>
      <c r="N36" s="95"/>
      <c r="O36" s="165"/>
      <c r="P36" s="165"/>
      <c r="Q36" s="165"/>
      <c r="R36" s="165"/>
    </row>
    <row r="37" spans="1:32" s="187" customFormat="1" ht="15.75" hidden="1">
      <c r="A37" s="95"/>
      <c r="B37" s="157">
        <v>193</v>
      </c>
      <c r="C37" s="150" t="s">
        <v>198</v>
      </c>
      <c r="D37" s="157">
        <v>2000</v>
      </c>
      <c r="E37" s="191" t="s">
        <v>108</v>
      </c>
      <c r="F37" s="96" t="str">
        <f t="shared" si="5"/>
        <v>:</v>
      </c>
      <c r="G37" s="95" t="e">
        <f t="shared" si="6"/>
        <v>#N/A</v>
      </c>
      <c r="H37" s="90" t="e">
        <f t="shared" si="7"/>
        <v>#N/A</v>
      </c>
      <c r="I37" s="184"/>
      <c r="J37" s="185"/>
      <c r="K37" s="186">
        <f t="shared" si="8"/>
        <v>0</v>
      </c>
      <c r="L37" s="192" t="str">
        <f t="shared" si="9"/>
        <v>:</v>
      </c>
      <c r="M37" s="70" t="s">
        <v>200</v>
      </c>
      <c r="N37" s="95"/>
      <c r="O37" s="165"/>
      <c r="P37" s="165"/>
      <c r="Q37" s="165"/>
      <c r="R37" s="165"/>
      <c r="W37" s="188"/>
      <c r="AF37" s="188"/>
    </row>
    <row r="38" spans="1:18" s="187" customFormat="1" ht="15.75" customHeight="1" hidden="1">
      <c r="A38" s="95"/>
      <c r="B38" s="95"/>
      <c r="C38" s="94"/>
      <c r="D38" s="96"/>
      <c r="E38" s="94"/>
      <c r="F38" s="96" t="str">
        <f t="shared" si="5"/>
        <v>:</v>
      </c>
      <c r="G38" s="95" t="e">
        <f t="shared" si="6"/>
        <v>#N/A</v>
      </c>
      <c r="H38" s="90" t="e">
        <f t="shared" si="7"/>
        <v>#N/A</v>
      </c>
      <c r="I38" s="184"/>
      <c r="J38" s="185"/>
      <c r="K38" s="186">
        <f t="shared" si="8"/>
        <v>0</v>
      </c>
      <c r="L38" s="96" t="str">
        <f t="shared" si="9"/>
        <v>:</v>
      </c>
      <c r="M38" s="165"/>
      <c r="N38" s="95"/>
      <c r="O38" s="165"/>
      <c r="P38" s="165"/>
      <c r="Q38" s="165"/>
      <c r="R38" s="165"/>
    </row>
    <row r="39" spans="1:18" s="187" customFormat="1" ht="15.75" customHeight="1" hidden="1">
      <c r="A39" s="95"/>
      <c r="B39" s="95"/>
      <c r="C39" s="94"/>
      <c r="D39" s="96"/>
      <c r="E39" s="94"/>
      <c r="F39" s="96" t="str">
        <f t="shared" si="5"/>
        <v>:</v>
      </c>
      <c r="G39" s="95" t="e">
        <f t="shared" si="6"/>
        <v>#N/A</v>
      </c>
      <c r="H39" s="90" t="e">
        <f t="shared" si="7"/>
        <v>#N/A</v>
      </c>
      <c r="I39" s="184"/>
      <c r="J39" s="185"/>
      <c r="K39" s="186">
        <f t="shared" si="8"/>
        <v>0</v>
      </c>
      <c r="L39" s="96" t="str">
        <f t="shared" si="9"/>
        <v>:</v>
      </c>
      <c r="M39" s="94"/>
      <c r="N39" s="95"/>
      <c r="O39" s="165"/>
      <c r="P39" s="165"/>
      <c r="Q39" s="165"/>
      <c r="R39" s="165"/>
    </row>
  </sheetData>
  <sheetProtection/>
  <mergeCells count="18">
    <mergeCell ref="A1:R1"/>
    <mergeCell ref="A2:R2"/>
    <mergeCell ref="A3:R3"/>
    <mergeCell ref="A8:R8"/>
    <mergeCell ref="M5:R5"/>
    <mergeCell ref="A4:R4"/>
    <mergeCell ref="A7:R7"/>
    <mergeCell ref="D5:L5"/>
    <mergeCell ref="AB3:AI3"/>
    <mergeCell ref="AK3:AS3"/>
    <mergeCell ref="A29:R29"/>
    <mergeCell ref="A30:R30"/>
    <mergeCell ref="N31:P31"/>
    <mergeCell ref="N24:P24"/>
    <mergeCell ref="N9:P9"/>
    <mergeCell ref="A22:R22"/>
    <mergeCell ref="A23:R23"/>
    <mergeCell ref="S3:Z3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1"/>
  <colBreaks count="1" manualBreakCount="1">
    <brk id="13" max="4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DB41"/>
  <sheetViews>
    <sheetView view="pageBreakPreview" zoomScaleSheetLayoutView="100" zoomScalePageLayoutView="0" workbookViewId="0" topLeftCell="A1">
      <selection activeCell="AS1" sqref="S1:AS16384"/>
    </sheetView>
  </sheetViews>
  <sheetFormatPr defaultColWidth="9.00390625" defaultRowHeight="12.75"/>
  <cols>
    <col min="1" max="1" width="6.875" style="5" customWidth="1"/>
    <col min="2" max="2" width="5.75390625" style="2" customWidth="1"/>
    <col min="3" max="3" width="24.00390625" style="1" customWidth="1"/>
    <col min="4" max="4" width="7.75390625" style="54" customWidth="1"/>
    <col min="5" max="5" width="32.375" style="3" customWidth="1"/>
    <col min="6" max="6" width="7.75390625" style="2" customWidth="1"/>
    <col min="7" max="8" width="7.125" style="2" customWidth="1"/>
    <col min="9" max="12" width="6.25390625" style="2" hidden="1" customWidth="1"/>
    <col min="13" max="13" width="36.375" style="1" customWidth="1"/>
    <col min="14" max="14" width="5.375" style="2" hidden="1" customWidth="1"/>
    <col min="15" max="16" width="5.375" style="1" hidden="1" customWidth="1"/>
    <col min="17" max="17" width="6.125" style="1" hidden="1" customWidth="1"/>
    <col min="18" max="18" width="4.375" style="1" hidden="1" customWidth="1"/>
    <col min="19" max="19" width="5.375" style="1" hidden="1" customWidth="1"/>
    <col min="20" max="23" width="5.375" style="16" hidden="1" customWidth="1"/>
    <col min="24" max="26" width="5.375" style="1" hidden="1" customWidth="1"/>
    <col min="27" max="27" width="3.375" style="1" hidden="1" customWidth="1"/>
    <col min="28" max="28" width="5.375" style="1" hidden="1" customWidth="1"/>
    <col min="29" max="32" width="5.375" style="16" hidden="1" customWidth="1"/>
    <col min="33" max="35" width="5.375" style="1" hidden="1" customWidth="1"/>
    <col min="36" max="45" width="3.375" style="1" hidden="1" customWidth="1"/>
    <col min="46" max="95" width="3.375" style="1" customWidth="1"/>
    <col min="96" max="16384" width="9.125" style="1" customWidth="1"/>
  </cols>
  <sheetData>
    <row r="1" spans="1:45" s="10" customFormat="1" ht="17.25" customHeight="1">
      <c r="A1" s="253" t="s">
        <v>21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64" t="s">
        <v>11</v>
      </c>
      <c r="T1" s="64">
        <v>1</v>
      </c>
      <c r="U1" s="64">
        <v>2</v>
      </c>
      <c r="V1" s="65">
        <v>3</v>
      </c>
      <c r="W1" s="64" t="s">
        <v>209</v>
      </c>
      <c r="X1" s="64" t="s">
        <v>208</v>
      </c>
      <c r="Y1" s="64" t="s">
        <v>207</v>
      </c>
      <c r="Z1" s="64" t="s">
        <v>16</v>
      </c>
      <c r="AB1" s="64" t="s">
        <v>11</v>
      </c>
      <c r="AC1" s="64">
        <v>1</v>
      </c>
      <c r="AD1" s="64">
        <v>2</v>
      </c>
      <c r="AE1" s="65">
        <v>3</v>
      </c>
      <c r="AF1" s="64" t="s">
        <v>209</v>
      </c>
      <c r="AG1" s="64" t="s">
        <v>208</v>
      </c>
      <c r="AH1" s="64" t="s">
        <v>207</v>
      </c>
      <c r="AI1" s="64" t="s">
        <v>16</v>
      </c>
      <c r="AK1" s="67">
        <v>1</v>
      </c>
      <c r="AL1" s="68">
        <v>2</v>
      </c>
      <c r="AM1" s="67">
        <v>3</v>
      </c>
      <c r="AN1" s="67">
        <v>4</v>
      </c>
      <c r="AO1" s="68">
        <v>5</v>
      </c>
      <c r="AP1" s="67">
        <v>6</v>
      </c>
      <c r="AQ1" s="39">
        <v>7</v>
      </c>
      <c r="AR1" s="39">
        <v>8</v>
      </c>
      <c r="AS1" s="39">
        <v>9</v>
      </c>
    </row>
    <row r="2" spans="1:45" s="10" customFormat="1" ht="17.25" customHeight="1">
      <c r="A2" s="253" t="s">
        <v>203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66">
        <v>204</v>
      </c>
      <c r="T2" s="66">
        <v>356.6</v>
      </c>
      <c r="U2" s="66">
        <v>409.6</v>
      </c>
      <c r="V2" s="66">
        <v>427.1</v>
      </c>
      <c r="W2" s="66">
        <v>447.1</v>
      </c>
      <c r="X2" s="66">
        <v>512.1</v>
      </c>
      <c r="Y2" s="66">
        <v>532.1</v>
      </c>
      <c r="Z2" s="66">
        <v>612.1</v>
      </c>
      <c r="AB2" s="66">
        <v>204</v>
      </c>
      <c r="AC2" s="66">
        <v>832.1</v>
      </c>
      <c r="AD2" s="66">
        <v>902.1</v>
      </c>
      <c r="AE2" s="66">
        <v>942.1</v>
      </c>
      <c r="AF2" s="66">
        <v>1022.1</v>
      </c>
      <c r="AG2" s="66">
        <v>1102.1</v>
      </c>
      <c r="AH2" s="66">
        <v>1202.1</v>
      </c>
      <c r="AI2" s="66">
        <v>1322.1</v>
      </c>
      <c r="AK2" s="67">
        <v>9</v>
      </c>
      <c r="AL2" s="68">
        <v>7</v>
      </c>
      <c r="AM2" s="67">
        <v>6</v>
      </c>
      <c r="AN2" s="69">
        <v>5</v>
      </c>
      <c r="AO2" s="67">
        <v>4</v>
      </c>
      <c r="AP2" s="67">
        <v>3</v>
      </c>
      <c r="AQ2" s="39">
        <v>2</v>
      </c>
      <c r="AR2" s="39">
        <v>1</v>
      </c>
      <c r="AS2" s="39">
        <v>0</v>
      </c>
    </row>
    <row r="3" spans="1:45" s="10" customFormat="1" ht="17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2" t="s">
        <v>27</v>
      </c>
      <c r="T3" s="252"/>
      <c r="U3" s="252"/>
      <c r="V3" s="252"/>
      <c r="W3" s="252"/>
      <c r="X3" s="252"/>
      <c r="Y3" s="252"/>
      <c r="Z3" s="252"/>
      <c r="AB3" s="252" t="s">
        <v>28</v>
      </c>
      <c r="AC3" s="252"/>
      <c r="AD3" s="252"/>
      <c r="AE3" s="252"/>
      <c r="AF3" s="252"/>
      <c r="AG3" s="252"/>
      <c r="AH3" s="252"/>
      <c r="AI3" s="252"/>
      <c r="AK3" s="248" t="s">
        <v>31</v>
      </c>
      <c r="AL3" s="248"/>
      <c r="AM3" s="248"/>
      <c r="AN3" s="248"/>
      <c r="AO3" s="248"/>
      <c r="AP3" s="248"/>
      <c r="AQ3" s="248"/>
      <c r="AR3" s="248"/>
      <c r="AS3" s="248"/>
    </row>
    <row r="4" spans="1:106" s="10" customFormat="1" ht="35.25" customHeight="1">
      <c r="A4" s="254" t="s">
        <v>301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Y4" s="33"/>
      <c r="Z4" s="40"/>
      <c r="AA4" s="33"/>
      <c r="AH4" s="33"/>
      <c r="AI4" s="40"/>
      <c r="AJ4" s="40"/>
      <c r="AK4" s="40"/>
      <c r="AL4" s="33"/>
      <c r="AM4" s="33"/>
      <c r="AN4" s="40"/>
      <c r="AO4" s="33"/>
      <c r="AP4" s="33"/>
      <c r="AQ4" s="40"/>
      <c r="AR4" s="33"/>
      <c r="AS4" s="33"/>
      <c r="AT4" s="33"/>
      <c r="AU4" s="33"/>
      <c r="AV4" s="40"/>
      <c r="AW4" s="33"/>
      <c r="AX4" s="33"/>
      <c r="AY4" s="40"/>
      <c r="AZ4" s="33"/>
      <c r="BA4" s="33"/>
      <c r="BB4" s="40"/>
      <c r="BC4" s="33"/>
      <c r="BD4" s="33"/>
      <c r="BE4" s="40"/>
      <c r="BF4" s="33"/>
      <c r="BG4" s="33"/>
      <c r="BH4" s="40"/>
      <c r="BI4" s="33"/>
      <c r="BJ4" s="33"/>
      <c r="BK4" s="40"/>
      <c r="BL4" s="33"/>
      <c r="BM4" s="33"/>
      <c r="BN4" s="40"/>
      <c r="BO4" s="33"/>
      <c r="BP4" s="33"/>
      <c r="BQ4" s="40"/>
      <c r="BR4" s="33"/>
      <c r="BS4" s="33"/>
      <c r="BT4" s="40"/>
      <c r="BU4" s="33"/>
      <c r="BV4" s="33"/>
      <c r="BW4" s="40"/>
      <c r="BX4" s="33"/>
      <c r="BY4" s="33"/>
      <c r="BZ4" s="40"/>
      <c r="CA4" s="33"/>
      <c r="CB4" s="33"/>
      <c r="CC4" s="40"/>
      <c r="CD4" s="33"/>
      <c r="CE4" s="33"/>
      <c r="CF4" s="40"/>
      <c r="CG4" s="33"/>
      <c r="CH4" s="33"/>
      <c r="CI4" s="40"/>
      <c r="CJ4" s="33"/>
      <c r="CK4" s="33"/>
      <c r="CL4" s="40"/>
      <c r="CM4" s="33"/>
      <c r="CN4" s="33"/>
      <c r="CO4" s="40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</row>
    <row r="5" spans="1:30" s="10" customFormat="1" ht="15.75" customHeight="1">
      <c r="A5" s="9"/>
      <c r="B5" s="11"/>
      <c r="C5" s="12" t="s">
        <v>0</v>
      </c>
      <c r="D5" s="255" t="s">
        <v>19</v>
      </c>
      <c r="E5" s="255"/>
      <c r="F5" s="255"/>
      <c r="G5" s="255"/>
      <c r="H5" s="255"/>
      <c r="I5" s="255"/>
      <c r="J5" s="255"/>
      <c r="K5" s="255"/>
      <c r="L5" s="255"/>
      <c r="M5" s="255" t="s">
        <v>121</v>
      </c>
      <c r="N5" s="255"/>
      <c r="O5" s="255"/>
      <c r="P5" s="255"/>
      <c r="Q5" s="255"/>
      <c r="R5" s="255"/>
      <c r="T5" s="21"/>
      <c r="U5" s="13"/>
      <c r="AC5" s="21"/>
      <c r="AD5" s="13"/>
    </row>
    <row r="6" spans="1:30" s="10" customFormat="1" ht="15.75" customHeight="1">
      <c r="A6" s="9"/>
      <c r="B6" s="11"/>
      <c r="C6" s="12"/>
      <c r="D6" s="51"/>
      <c r="E6" s="22"/>
      <c r="F6" s="22"/>
      <c r="G6" s="22"/>
      <c r="H6" s="22"/>
      <c r="I6" s="22"/>
      <c r="J6" s="22"/>
      <c r="K6" s="22"/>
      <c r="L6" s="22"/>
      <c r="M6" s="29"/>
      <c r="N6" s="22"/>
      <c r="O6" s="22"/>
      <c r="P6" s="22"/>
      <c r="Q6" s="22"/>
      <c r="R6" s="22"/>
      <c r="T6" s="21"/>
      <c r="U6" s="13"/>
      <c r="AC6" s="21"/>
      <c r="AD6" s="13"/>
    </row>
    <row r="7" spans="1:30" s="10" customFormat="1" ht="15.75" customHeight="1">
      <c r="A7" s="249" t="s">
        <v>255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T7" s="21"/>
      <c r="U7" s="13"/>
      <c r="AC7" s="21"/>
      <c r="AD7" s="13"/>
    </row>
    <row r="8" spans="1:30" s="10" customFormat="1" ht="15.75" customHeight="1">
      <c r="A8" s="250" t="s">
        <v>20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T8" s="24"/>
      <c r="U8" s="25"/>
      <c r="AC8" s="24"/>
      <c r="AD8" s="25"/>
    </row>
    <row r="9" spans="1:32" s="15" customFormat="1" ht="26.25" customHeight="1">
      <c r="A9" s="14" t="s">
        <v>1</v>
      </c>
      <c r="B9" s="14" t="s">
        <v>10</v>
      </c>
      <c r="C9" s="14" t="s">
        <v>2</v>
      </c>
      <c r="D9" s="53" t="s">
        <v>3</v>
      </c>
      <c r="E9" s="14" t="s">
        <v>4</v>
      </c>
      <c r="F9" s="14" t="s">
        <v>5</v>
      </c>
      <c r="G9" s="14" t="s">
        <v>6</v>
      </c>
      <c r="H9" s="14" t="s">
        <v>30</v>
      </c>
      <c r="I9" s="14" t="s">
        <v>18</v>
      </c>
      <c r="J9" s="14" t="s">
        <v>17</v>
      </c>
      <c r="K9" s="14"/>
      <c r="L9" s="14"/>
      <c r="M9" s="14" t="s">
        <v>7</v>
      </c>
      <c r="N9" s="251" t="s">
        <v>8</v>
      </c>
      <c r="O9" s="251"/>
      <c r="P9" s="251"/>
      <c r="Q9" s="49" t="s">
        <v>9</v>
      </c>
      <c r="R9" s="50" t="s">
        <v>1</v>
      </c>
      <c r="T9" s="18"/>
      <c r="U9" s="48"/>
      <c r="V9" s="17"/>
      <c r="W9" s="19"/>
      <c r="AC9" s="18"/>
      <c r="AD9" s="48"/>
      <c r="AE9" s="17"/>
      <c r="AF9" s="19"/>
    </row>
    <row r="10" spans="1:32" s="61" customFormat="1" ht="13.5" customHeight="1">
      <c r="A10" s="37">
        <v>1</v>
      </c>
      <c r="B10" s="34">
        <v>168</v>
      </c>
      <c r="C10" s="70" t="s">
        <v>177</v>
      </c>
      <c r="D10" s="37">
        <v>2003</v>
      </c>
      <c r="E10" s="191" t="s">
        <v>178</v>
      </c>
      <c r="F10" s="38" t="str">
        <f aca="true" t="shared" si="0" ref="F10:F19">L10</f>
        <v>4:35,3</v>
      </c>
      <c r="G10" s="55">
        <f aca="true" t="shared" si="1" ref="G10:G19">LOOKUP(K10,$S$2:$Z$2,$S$1:$Z$1)</f>
        <v>3</v>
      </c>
      <c r="H10" s="55">
        <f aca="true" t="shared" si="2" ref="H10:H19">LOOKUP(A10,$AK$1:$AS$1,$AK$2:$AS$2)</f>
        <v>9</v>
      </c>
      <c r="I10" s="56">
        <v>4</v>
      </c>
      <c r="J10" s="57" t="s">
        <v>303</v>
      </c>
      <c r="K10" s="58">
        <f aca="true" t="shared" si="3" ref="K10:K19">((I10*100)+J10)</f>
        <v>435.3</v>
      </c>
      <c r="L10" s="35" t="str">
        <f aca="true" t="shared" si="4" ref="L10:L19">CONCATENATE(I10,":",J10)</f>
        <v>4:35,3</v>
      </c>
      <c r="M10" s="70" t="s">
        <v>179</v>
      </c>
      <c r="N10" s="55"/>
      <c r="O10" s="59"/>
      <c r="P10" s="59"/>
      <c r="Q10" s="59"/>
      <c r="R10" s="59"/>
      <c r="T10" s="62"/>
      <c r="U10" s="7"/>
      <c r="W10" s="60"/>
      <c r="AC10" s="62"/>
      <c r="AD10" s="7"/>
      <c r="AF10" s="60"/>
    </row>
    <row r="11" spans="1:32" s="61" customFormat="1" ht="13.5" customHeight="1">
      <c r="A11" s="37">
        <v>2</v>
      </c>
      <c r="B11" s="34">
        <v>169</v>
      </c>
      <c r="C11" s="83" t="s">
        <v>180</v>
      </c>
      <c r="D11" s="84">
        <v>2003</v>
      </c>
      <c r="E11" s="240" t="s">
        <v>178</v>
      </c>
      <c r="F11" s="38" t="str">
        <f t="shared" si="0"/>
        <v>4:35,9</v>
      </c>
      <c r="G11" s="55">
        <f t="shared" si="1"/>
        <v>3</v>
      </c>
      <c r="H11" s="55">
        <f t="shared" si="2"/>
        <v>7</v>
      </c>
      <c r="I11" s="56">
        <v>4</v>
      </c>
      <c r="J11" s="57" t="s">
        <v>304</v>
      </c>
      <c r="K11" s="58">
        <f t="shared" si="3"/>
        <v>435.9</v>
      </c>
      <c r="L11" s="35" t="str">
        <f t="shared" si="4"/>
        <v>4:35,9</v>
      </c>
      <c r="M11" s="83" t="s">
        <v>179</v>
      </c>
      <c r="N11" s="55"/>
      <c r="O11" s="59"/>
      <c r="P11" s="59"/>
      <c r="Q11" s="59"/>
      <c r="R11" s="59"/>
      <c r="T11" s="62"/>
      <c r="U11" s="7"/>
      <c r="W11" s="60"/>
      <c r="AC11" s="62"/>
      <c r="AD11" s="7"/>
      <c r="AF11" s="60"/>
    </row>
    <row r="12" spans="1:32" s="61" customFormat="1" ht="13.5" customHeight="1">
      <c r="A12" s="37">
        <v>3</v>
      </c>
      <c r="B12" s="239">
        <v>29</v>
      </c>
      <c r="C12" s="36" t="s">
        <v>152</v>
      </c>
      <c r="D12" s="38">
        <v>2003</v>
      </c>
      <c r="E12" s="42" t="s">
        <v>34</v>
      </c>
      <c r="F12" s="38" t="str">
        <f t="shared" si="0"/>
        <v>4:37,3</v>
      </c>
      <c r="G12" s="55">
        <f t="shared" si="1"/>
        <v>3</v>
      </c>
      <c r="H12" s="55">
        <f t="shared" si="2"/>
        <v>6</v>
      </c>
      <c r="I12" s="56">
        <v>4</v>
      </c>
      <c r="J12" s="57" t="s">
        <v>305</v>
      </c>
      <c r="K12" s="58">
        <f t="shared" si="3"/>
        <v>437.3</v>
      </c>
      <c r="L12" s="198" t="str">
        <f t="shared" si="4"/>
        <v>4:37,3</v>
      </c>
      <c r="M12" s="36" t="s">
        <v>153</v>
      </c>
      <c r="N12" s="55"/>
      <c r="O12" s="59"/>
      <c r="P12" s="59"/>
      <c r="Q12" s="59"/>
      <c r="R12" s="59"/>
      <c r="T12" s="62"/>
      <c r="U12" s="63"/>
      <c r="W12" s="60"/>
      <c r="AC12" s="62"/>
      <c r="AD12" s="63"/>
      <c r="AF12" s="60"/>
    </row>
    <row r="13" spans="1:32" s="61" customFormat="1" ht="13.5" customHeight="1">
      <c r="A13" s="37">
        <v>4</v>
      </c>
      <c r="B13" s="239">
        <v>32</v>
      </c>
      <c r="C13" s="36" t="s">
        <v>147</v>
      </c>
      <c r="D13" s="38">
        <v>2003</v>
      </c>
      <c r="E13" s="42" t="s">
        <v>148</v>
      </c>
      <c r="F13" s="38" t="str">
        <f t="shared" si="0"/>
        <v>4:37,5</v>
      </c>
      <c r="G13" s="55">
        <f t="shared" si="1"/>
        <v>3</v>
      </c>
      <c r="H13" s="55">
        <f t="shared" si="2"/>
        <v>5</v>
      </c>
      <c r="I13" s="56">
        <v>4</v>
      </c>
      <c r="J13" s="57" t="s">
        <v>306</v>
      </c>
      <c r="K13" s="58">
        <f t="shared" si="3"/>
        <v>437.5</v>
      </c>
      <c r="L13" s="198" t="str">
        <f t="shared" si="4"/>
        <v>4:37,5</v>
      </c>
      <c r="M13" s="36" t="s">
        <v>149</v>
      </c>
      <c r="N13" s="55"/>
      <c r="O13" s="59"/>
      <c r="P13" s="59"/>
      <c r="Q13" s="59"/>
      <c r="R13" s="59"/>
      <c r="T13" s="62"/>
      <c r="U13" s="7"/>
      <c r="W13" s="60"/>
      <c r="AC13" s="62"/>
      <c r="AD13" s="7"/>
      <c r="AF13" s="60"/>
    </row>
    <row r="14" spans="1:31" s="61" customFormat="1" ht="13.5" customHeight="1">
      <c r="A14" s="37">
        <v>5</v>
      </c>
      <c r="B14" s="239">
        <v>31</v>
      </c>
      <c r="C14" s="36" t="s">
        <v>150</v>
      </c>
      <c r="D14" s="38">
        <v>2003</v>
      </c>
      <c r="E14" s="42" t="s">
        <v>34</v>
      </c>
      <c r="F14" s="38" t="str">
        <f t="shared" si="0"/>
        <v>4:42,4</v>
      </c>
      <c r="G14" s="55">
        <f t="shared" si="1"/>
        <v>3</v>
      </c>
      <c r="H14" s="55">
        <f t="shared" si="2"/>
        <v>4</v>
      </c>
      <c r="I14" s="56">
        <v>4</v>
      </c>
      <c r="J14" s="57" t="s">
        <v>307</v>
      </c>
      <c r="K14" s="58">
        <f t="shared" si="3"/>
        <v>442.4</v>
      </c>
      <c r="L14" s="198" t="str">
        <f t="shared" si="4"/>
        <v>4:42,4</v>
      </c>
      <c r="M14" s="36" t="s">
        <v>151</v>
      </c>
      <c r="N14" s="55"/>
      <c r="O14" s="59"/>
      <c r="P14" s="59"/>
      <c r="Q14" s="59"/>
      <c r="R14" s="59"/>
      <c r="S14" s="60"/>
      <c r="T14" s="6"/>
      <c r="V14" s="60"/>
      <c r="AB14" s="60"/>
      <c r="AC14" s="6"/>
      <c r="AE14" s="60"/>
    </row>
    <row r="15" spans="1:32" s="61" customFormat="1" ht="13.5" customHeight="1">
      <c r="A15" s="37">
        <v>6</v>
      </c>
      <c r="B15" s="239">
        <v>28</v>
      </c>
      <c r="C15" s="36" t="s">
        <v>154</v>
      </c>
      <c r="D15" s="38">
        <v>2004</v>
      </c>
      <c r="E15" s="42" t="s">
        <v>155</v>
      </c>
      <c r="F15" s="38" t="str">
        <f t="shared" si="0"/>
        <v>4:48,7</v>
      </c>
      <c r="G15" s="55" t="str">
        <f t="shared" si="1"/>
        <v>1юн</v>
      </c>
      <c r="H15" s="55">
        <f t="shared" si="2"/>
        <v>3</v>
      </c>
      <c r="I15" s="56">
        <v>4</v>
      </c>
      <c r="J15" s="57" t="s">
        <v>308</v>
      </c>
      <c r="K15" s="58">
        <f t="shared" si="3"/>
        <v>448.7</v>
      </c>
      <c r="L15" s="198" t="str">
        <f t="shared" si="4"/>
        <v>4:48,7</v>
      </c>
      <c r="M15" s="36" t="s">
        <v>156</v>
      </c>
      <c r="N15" s="55"/>
      <c r="O15" s="59"/>
      <c r="P15" s="59"/>
      <c r="Q15" s="59"/>
      <c r="R15" s="59"/>
      <c r="T15" s="62"/>
      <c r="U15" s="63"/>
      <c r="W15" s="60"/>
      <c r="AC15" s="62"/>
      <c r="AD15" s="63"/>
      <c r="AF15" s="60"/>
    </row>
    <row r="16" spans="1:32" s="61" customFormat="1" ht="13.5" customHeight="1">
      <c r="A16" s="37">
        <v>7</v>
      </c>
      <c r="B16" s="55">
        <v>27</v>
      </c>
      <c r="C16" s="36" t="s">
        <v>157</v>
      </c>
      <c r="D16" s="38">
        <v>2003</v>
      </c>
      <c r="E16" s="42" t="s">
        <v>34</v>
      </c>
      <c r="F16" s="38" t="str">
        <f t="shared" si="0"/>
        <v>4:52,7</v>
      </c>
      <c r="G16" s="55" t="str">
        <f t="shared" si="1"/>
        <v>1юн</v>
      </c>
      <c r="H16" s="55">
        <f t="shared" si="2"/>
        <v>2</v>
      </c>
      <c r="I16" s="56">
        <v>4</v>
      </c>
      <c r="J16" s="57" t="s">
        <v>309</v>
      </c>
      <c r="K16" s="58">
        <f t="shared" si="3"/>
        <v>452.7</v>
      </c>
      <c r="L16" s="35" t="str">
        <f t="shared" si="4"/>
        <v>4:52,7</v>
      </c>
      <c r="M16" s="36" t="s">
        <v>78</v>
      </c>
      <c r="N16" s="55"/>
      <c r="O16" s="59"/>
      <c r="P16" s="59"/>
      <c r="Q16" s="59"/>
      <c r="R16" s="59"/>
      <c r="T16" s="62"/>
      <c r="U16" s="63"/>
      <c r="W16" s="60"/>
      <c r="AC16" s="62"/>
      <c r="AD16" s="63"/>
      <c r="AF16" s="60"/>
    </row>
    <row r="17" spans="1:31" s="61" customFormat="1" ht="13.5" customHeight="1">
      <c r="A17" s="37">
        <v>8</v>
      </c>
      <c r="B17" s="55">
        <v>164</v>
      </c>
      <c r="C17" s="36" t="s">
        <v>72</v>
      </c>
      <c r="D17" s="37">
        <v>2004</v>
      </c>
      <c r="E17" s="36" t="s">
        <v>73</v>
      </c>
      <c r="F17" s="38" t="str">
        <f t="shared" si="0"/>
        <v>5:05,7</v>
      </c>
      <c r="G17" s="55" t="str">
        <f t="shared" si="1"/>
        <v>1юн</v>
      </c>
      <c r="H17" s="55">
        <f t="shared" si="2"/>
        <v>1</v>
      </c>
      <c r="I17" s="56">
        <v>5</v>
      </c>
      <c r="J17" s="57" t="s">
        <v>310</v>
      </c>
      <c r="K17" s="58">
        <f t="shared" si="3"/>
        <v>505.7</v>
      </c>
      <c r="L17" s="35" t="str">
        <f t="shared" si="4"/>
        <v>5:05,7</v>
      </c>
      <c r="M17" s="36" t="s">
        <v>75</v>
      </c>
      <c r="N17" s="55"/>
      <c r="O17" s="59"/>
      <c r="P17" s="59"/>
      <c r="Q17" s="59"/>
      <c r="R17" s="59"/>
      <c r="S17" s="60"/>
      <c r="T17" s="6"/>
      <c r="V17" s="60"/>
      <c r="AB17" s="60"/>
      <c r="AC17" s="6"/>
      <c r="AE17" s="60"/>
    </row>
    <row r="18" spans="1:32" s="61" customFormat="1" ht="13.5" customHeight="1">
      <c r="A18" s="37">
        <v>9</v>
      </c>
      <c r="B18" s="34">
        <v>239</v>
      </c>
      <c r="C18" s="70" t="s">
        <v>232</v>
      </c>
      <c r="D18" s="37">
        <v>2004</v>
      </c>
      <c r="E18" s="191" t="s">
        <v>225</v>
      </c>
      <c r="F18" s="38" t="str">
        <f t="shared" si="0"/>
        <v>5:06,5</v>
      </c>
      <c r="G18" s="55" t="str">
        <f t="shared" si="1"/>
        <v>1юн</v>
      </c>
      <c r="H18" s="55">
        <f t="shared" si="2"/>
        <v>0</v>
      </c>
      <c r="I18" s="56">
        <v>5</v>
      </c>
      <c r="J18" s="57" t="s">
        <v>311</v>
      </c>
      <c r="K18" s="58">
        <f t="shared" si="3"/>
        <v>506.5</v>
      </c>
      <c r="L18" s="35" t="str">
        <f t="shared" si="4"/>
        <v>5:06,5</v>
      </c>
      <c r="M18" s="70" t="s">
        <v>226</v>
      </c>
      <c r="N18" s="55"/>
      <c r="O18" s="59"/>
      <c r="P18" s="59"/>
      <c r="Q18" s="59"/>
      <c r="R18" s="59"/>
      <c r="T18" s="62"/>
      <c r="U18" s="7"/>
      <c r="W18" s="60"/>
      <c r="AC18" s="62"/>
      <c r="AD18" s="7"/>
      <c r="AF18" s="60"/>
    </row>
    <row r="19" spans="1:32" s="61" customFormat="1" ht="13.5" customHeight="1">
      <c r="A19" s="37">
        <v>10</v>
      </c>
      <c r="B19" s="239">
        <v>165</v>
      </c>
      <c r="C19" s="59" t="s">
        <v>302</v>
      </c>
      <c r="D19" s="55">
        <v>2005</v>
      </c>
      <c r="E19" s="36" t="s">
        <v>73</v>
      </c>
      <c r="F19" s="38" t="str">
        <f t="shared" si="0"/>
        <v>5:30,1</v>
      </c>
      <c r="G19" s="55" t="str">
        <f t="shared" si="1"/>
        <v>2юн</v>
      </c>
      <c r="H19" s="55">
        <f t="shared" si="2"/>
        <v>0</v>
      </c>
      <c r="I19" s="56">
        <v>5</v>
      </c>
      <c r="J19" s="57" t="s">
        <v>312</v>
      </c>
      <c r="K19" s="58">
        <f t="shared" si="3"/>
        <v>530.1</v>
      </c>
      <c r="L19" s="198" t="str">
        <f t="shared" si="4"/>
        <v>5:30,1</v>
      </c>
      <c r="M19" s="36" t="s">
        <v>75</v>
      </c>
      <c r="N19" s="55"/>
      <c r="O19" s="59"/>
      <c r="P19" s="59"/>
      <c r="Q19" s="59"/>
      <c r="R19" s="59"/>
      <c r="T19" s="62"/>
      <c r="U19" s="63"/>
      <c r="W19" s="60"/>
      <c r="AC19" s="62"/>
      <c r="AD19" s="63"/>
      <c r="AF19" s="60"/>
    </row>
    <row r="20" spans="1:30" s="10" customFormat="1" ht="15.75" customHeight="1">
      <c r="A20" s="249" t="s">
        <v>123</v>
      </c>
      <c r="B20" s="249"/>
      <c r="C20" s="249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  <c r="O20" s="249"/>
      <c r="P20" s="249"/>
      <c r="Q20" s="249"/>
      <c r="R20" s="249"/>
      <c r="T20" s="21"/>
      <c r="U20" s="13"/>
      <c r="AC20" s="21"/>
      <c r="AD20" s="13"/>
    </row>
    <row r="21" spans="1:30" s="10" customFormat="1" ht="15.75" customHeight="1">
      <c r="A21" s="250" t="s">
        <v>22</v>
      </c>
      <c r="B21" s="250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T21" s="24"/>
      <c r="U21" s="25"/>
      <c r="AC21" s="24"/>
      <c r="AD21" s="25"/>
    </row>
    <row r="22" spans="1:32" s="15" customFormat="1" ht="26.25" customHeight="1">
      <c r="A22" s="14" t="s">
        <v>1</v>
      </c>
      <c r="B22" s="14" t="s">
        <v>10</v>
      </c>
      <c r="C22" s="14" t="s">
        <v>2</v>
      </c>
      <c r="D22" s="53" t="s">
        <v>3</v>
      </c>
      <c r="E22" s="14" t="s">
        <v>4</v>
      </c>
      <c r="F22" s="14" t="s">
        <v>5</v>
      </c>
      <c r="G22" s="14" t="s">
        <v>6</v>
      </c>
      <c r="H22" s="14" t="s">
        <v>30</v>
      </c>
      <c r="I22" s="14" t="s">
        <v>18</v>
      </c>
      <c r="J22" s="14" t="s">
        <v>17</v>
      </c>
      <c r="K22" s="14"/>
      <c r="L22" s="14"/>
      <c r="M22" s="14" t="s">
        <v>7</v>
      </c>
      <c r="N22" s="251" t="s">
        <v>8</v>
      </c>
      <c r="O22" s="251"/>
      <c r="P22" s="251"/>
      <c r="Q22" s="49" t="s">
        <v>9</v>
      </c>
      <c r="R22" s="50" t="s">
        <v>1</v>
      </c>
      <c r="T22" s="18"/>
      <c r="U22" s="48"/>
      <c r="V22" s="17"/>
      <c r="W22" s="19"/>
      <c r="AC22" s="18"/>
      <c r="AD22" s="48"/>
      <c r="AE22" s="17"/>
      <c r="AF22" s="19"/>
    </row>
    <row r="23" spans="1:18" s="4" customFormat="1" ht="12.75" customHeight="1">
      <c r="A23" s="41">
        <v>1</v>
      </c>
      <c r="B23" s="34">
        <v>190</v>
      </c>
      <c r="C23" s="70" t="s">
        <v>118</v>
      </c>
      <c r="D23" s="37">
        <v>2001</v>
      </c>
      <c r="E23" s="70" t="s">
        <v>108</v>
      </c>
      <c r="F23" s="43" t="str">
        <f aca="true" t="shared" si="5" ref="F23:F31">L23</f>
        <v>9:18,1</v>
      </c>
      <c r="G23" s="34">
        <f aca="true" t="shared" si="6" ref="G23:G31">LOOKUP(K23,$AB$2:$AI$2,$AB$1:$AI$1)</f>
        <v>2</v>
      </c>
      <c r="H23" s="55">
        <f aca="true" t="shared" si="7" ref="H23:H31">LOOKUP(A23,$AK$1:$AS$1,$AK$2:$AS$2)</f>
        <v>9</v>
      </c>
      <c r="I23" s="44">
        <v>9</v>
      </c>
      <c r="J23" s="45" t="s">
        <v>264</v>
      </c>
      <c r="K23" s="46">
        <f aca="true" t="shared" si="8" ref="K23:K31">((I23*100)+J23)</f>
        <v>918.1</v>
      </c>
      <c r="L23" s="47" t="str">
        <f aca="true" t="shared" si="9" ref="L23:L31">CONCATENATE(I23,":",J23)</f>
        <v>9:18,1</v>
      </c>
      <c r="M23" s="70" t="s">
        <v>112</v>
      </c>
      <c r="N23" s="34"/>
      <c r="O23" s="39"/>
      <c r="P23" s="39"/>
      <c r="Q23" s="39"/>
      <c r="R23" s="39"/>
    </row>
    <row r="24" spans="1:18" s="4" customFormat="1" ht="12.75" customHeight="1">
      <c r="A24" s="41">
        <v>2</v>
      </c>
      <c r="B24" s="34">
        <v>170</v>
      </c>
      <c r="C24" s="70" t="s">
        <v>110</v>
      </c>
      <c r="D24" s="37">
        <v>2002</v>
      </c>
      <c r="E24" s="191" t="s">
        <v>109</v>
      </c>
      <c r="F24" s="43" t="str">
        <f t="shared" si="5"/>
        <v>9:22,8</v>
      </c>
      <c r="G24" s="34">
        <f t="shared" si="6"/>
        <v>2</v>
      </c>
      <c r="H24" s="55">
        <f t="shared" si="7"/>
        <v>7</v>
      </c>
      <c r="I24" s="44">
        <v>9</v>
      </c>
      <c r="J24" s="45" t="s">
        <v>265</v>
      </c>
      <c r="K24" s="46">
        <f t="shared" si="8"/>
        <v>922.8</v>
      </c>
      <c r="L24" s="47" t="str">
        <f t="shared" si="9"/>
        <v>9:22,8</v>
      </c>
      <c r="M24" s="70" t="s">
        <v>174</v>
      </c>
      <c r="N24" s="34"/>
      <c r="O24" s="39"/>
      <c r="P24" s="39"/>
      <c r="Q24" s="39"/>
      <c r="R24" s="39"/>
    </row>
    <row r="25" spans="1:32" s="4" customFormat="1" ht="12.75" customHeight="1">
      <c r="A25" s="41">
        <v>3</v>
      </c>
      <c r="B25" s="34">
        <v>191</v>
      </c>
      <c r="C25" s="70" t="s">
        <v>197</v>
      </c>
      <c r="D25" s="37">
        <v>2001</v>
      </c>
      <c r="E25" s="70" t="s">
        <v>108</v>
      </c>
      <c r="F25" s="43" t="str">
        <f t="shared" si="5"/>
        <v>9:28,6</v>
      </c>
      <c r="G25" s="34">
        <f t="shared" si="6"/>
        <v>2</v>
      </c>
      <c r="H25" s="55">
        <f t="shared" si="7"/>
        <v>6</v>
      </c>
      <c r="I25" s="44">
        <v>9</v>
      </c>
      <c r="J25" s="45" t="s">
        <v>266</v>
      </c>
      <c r="K25" s="46">
        <f t="shared" si="8"/>
        <v>928.6</v>
      </c>
      <c r="L25" s="47" t="str">
        <f t="shared" si="9"/>
        <v>9:28,6</v>
      </c>
      <c r="M25" s="70" t="s">
        <v>112</v>
      </c>
      <c r="N25" s="34"/>
      <c r="O25" s="39"/>
      <c r="P25" s="39"/>
      <c r="Q25" s="39"/>
      <c r="R25" s="39"/>
      <c r="W25" s="8"/>
      <c r="AF25" s="8"/>
    </row>
    <row r="26" spans="1:18" s="4" customFormat="1" ht="12.75" customHeight="1">
      <c r="A26" s="41">
        <v>4</v>
      </c>
      <c r="B26" s="34">
        <v>162</v>
      </c>
      <c r="C26" s="72" t="s">
        <v>101</v>
      </c>
      <c r="D26" s="73">
        <v>2002</v>
      </c>
      <c r="E26" s="191" t="s">
        <v>176</v>
      </c>
      <c r="F26" s="43" t="str">
        <f t="shared" si="5"/>
        <v>9:31,8</v>
      </c>
      <c r="G26" s="34">
        <f t="shared" si="6"/>
        <v>2</v>
      </c>
      <c r="H26" s="55">
        <f t="shared" si="7"/>
        <v>5</v>
      </c>
      <c r="I26" s="44">
        <v>9</v>
      </c>
      <c r="J26" s="45" t="s">
        <v>267</v>
      </c>
      <c r="K26" s="46">
        <f t="shared" si="8"/>
        <v>931.8</v>
      </c>
      <c r="L26" s="47" t="str">
        <f t="shared" si="9"/>
        <v>9:31,8</v>
      </c>
      <c r="M26" s="70" t="s">
        <v>99</v>
      </c>
      <c r="N26" s="34"/>
      <c r="O26" s="39"/>
      <c r="P26" s="39"/>
      <c r="Q26" s="39"/>
      <c r="R26" s="39"/>
    </row>
    <row r="27" spans="1:18" s="4" customFormat="1" ht="12.75" customHeight="1">
      <c r="A27" s="41">
        <v>5</v>
      </c>
      <c r="B27" s="34">
        <v>36</v>
      </c>
      <c r="C27" s="42" t="s">
        <v>82</v>
      </c>
      <c r="D27" s="43">
        <v>2002</v>
      </c>
      <c r="E27" s="42" t="s">
        <v>34</v>
      </c>
      <c r="F27" s="43" t="str">
        <f t="shared" si="5"/>
        <v>10:07,5</v>
      </c>
      <c r="G27" s="34">
        <f t="shared" si="6"/>
        <v>3</v>
      </c>
      <c r="H27" s="55">
        <f t="shared" si="7"/>
        <v>4</v>
      </c>
      <c r="I27" s="44">
        <v>10</v>
      </c>
      <c r="J27" s="45" t="s">
        <v>268</v>
      </c>
      <c r="K27" s="46">
        <f t="shared" si="8"/>
        <v>1007.5</v>
      </c>
      <c r="L27" s="47" t="str">
        <f t="shared" si="9"/>
        <v>10:07,5</v>
      </c>
      <c r="M27" s="42" t="s">
        <v>163</v>
      </c>
      <c r="N27" s="34"/>
      <c r="O27" s="39"/>
      <c r="P27" s="39"/>
      <c r="Q27" s="39"/>
      <c r="R27" s="39"/>
    </row>
    <row r="28" spans="1:18" s="4" customFormat="1" ht="12.75" customHeight="1">
      <c r="A28" s="41">
        <v>6</v>
      </c>
      <c r="B28" s="34">
        <v>192</v>
      </c>
      <c r="C28" s="42" t="s">
        <v>116</v>
      </c>
      <c r="D28" s="43">
        <v>2002</v>
      </c>
      <c r="E28" s="42" t="s">
        <v>108</v>
      </c>
      <c r="F28" s="43" t="str">
        <f t="shared" si="5"/>
        <v>10:09,6</v>
      </c>
      <c r="G28" s="34">
        <f t="shared" si="6"/>
        <v>3</v>
      </c>
      <c r="H28" s="55">
        <f t="shared" si="7"/>
        <v>3</v>
      </c>
      <c r="I28" s="44">
        <v>10</v>
      </c>
      <c r="J28" s="45" t="s">
        <v>269</v>
      </c>
      <c r="K28" s="46">
        <f t="shared" si="8"/>
        <v>1009.6</v>
      </c>
      <c r="L28" s="47" t="str">
        <f t="shared" si="9"/>
        <v>10:09,6</v>
      </c>
      <c r="M28" s="42" t="s">
        <v>112</v>
      </c>
      <c r="N28" s="34"/>
      <c r="O28" s="39"/>
      <c r="P28" s="39"/>
      <c r="Q28" s="39"/>
      <c r="R28" s="39"/>
    </row>
    <row r="29" spans="1:18" s="4" customFormat="1" ht="12.75" customHeight="1">
      <c r="A29" s="41">
        <v>7</v>
      </c>
      <c r="B29" s="34">
        <v>194</v>
      </c>
      <c r="C29" s="42" t="s">
        <v>119</v>
      </c>
      <c r="D29" s="43">
        <v>2001</v>
      </c>
      <c r="E29" s="42" t="s">
        <v>108</v>
      </c>
      <c r="F29" s="43" t="str">
        <f t="shared" si="5"/>
        <v>10:18,7</v>
      </c>
      <c r="G29" s="34">
        <f t="shared" si="6"/>
        <v>3</v>
      </c>
      <c r="H29" s="55">
        <f t="shared" si="7"/>
        <v>2</v>
      </c>
      <c r="I29" s="44">
        <v>10</v>
      </c>
      <c r="J29" s="45" t="s">
        <v>270</v>
      </c>
      <c r="K29" s="46">
        <f t="shared" si="8"/>
        <v>1018.7</v>
      </c>
      <c r="L29" s="47" t="str">
        <f t="shared" si="9"/>
        <v>10:18,7</v>
      </c>
      <c r="M29" s="42" t="s">
        <v>112</v>
      </c>
      <c r="N29" s="34"/>
      <c r="O29" s="39"/>
      <c r="P29" s="39"/>
      <c r="Q29" s="39"/>
      <c r="R29" s="39"/>
    </row>
    <row r="30" spans="1:18" s="4" customFormat="1" ht="12.75" customHeight="1">
      <c r="A30" s="41">
        <v>8</v>
      </c>
      <c r="B30" s="34">
        <v>242</v>
      </c>
      <c r="C30" s="42" t="s">
        <v>230</v>
      </c>
      <c r="D30" s="43">
        <v>2002</v>
      </c>
      <c r="E30" s="42" t="s">
        <v>225</v>
      </c>
      <c r="F30" s="43" t="str">
        <f t="shared" si="5"/>
        <v>10:20,0</v>
      </c>
      <c r="G30" s="34">
        <f t="shared" si="6"/>
        <v>3</v>
      </c>
      <c r="H30" s="55">
        <f t="shared" si="7"/>
        <v>1</v>
      </c>
      <c r="I30" s="44">
        <v>10</v>
      </c>
      <c r="J30" s="45" t="s">
        <v>271</v>
      </c>
      <c r="K30" s="46">
        <f t="shared" si="8"/>
        <v>1020</v>
      </c>
      <c r="L30" s="47" t="str">
        <f t="shared" si="9"/>
        <v>10:20,0</v>
      </c>
      <c r="M30" s="42" t="s">
        <v>226</v>
      </c>
      <c r="N30" s="34"/>
      <c r="O30" s="39"/>
      <c r="P30" s="39"/>
      <c r="Q30" s="39"/>
      <c r="R30" s="39"/>
    </row>
    <row r="31" spans="1:18" s="4" customFormat="1" ht="12.75" customHeight="1">
      <c r="A31" s="41">
        <v>9</v>
      </c>
      <c r="B31" s="34">
        <v>253</v>
      </c>
      <c r="C31" s="42" t="s">
        <v>231</v>
      </c>
      <c r="D31" s="43">
        <v>2002</v>
      </c>
      <c r="E31" s="42" t="s">
        <v>225</v>
      </c>
      <c r="F31" s="43" t="str">
        <f t="shared" si="5"/>
        <v>11:15,6</v>
      </c>
      <c r="G31" s="34" t="str">
        <f t="shared" si="6"/>
        <v>2юн</v>
      </c>
      <c r="H31" s="55">
        <f t="shared" si="7"/>
        <v>0</v>
      </c>
      <c r="I31" s="44">
        <v>11</v>
      </c>
      <c r="J31" s="45" t="s">
        <v>272</v>
      </c>
      <c r="K31" s="46">
        <f t="shared" si="8"/>
        <v>1115.6</v>
      </c>
      <c r="L31" s="47" t="str">
        <f t="shared" si="9"/>
        <v>11:15,6</v>
      </c>
      <c r="M31" s="42" t="s">
        <v>226</v>
      </c>
      <c r="N31" s="34"/>
      <c r="O31" s="39"/>
      <c r="P31" s="39"/>
      <c r="Q31" s="39"/>
      <c r="R31" s="39"/>
    </row>
    <row r="32" spans="1:30" s="10" customFormat="1" ht="15.75" customHeight="1">
      <c r="A32" s="249" t="s">
        <v>124</v>
      </c>
      <c r="B32" s="249"/>
      <c r="C32" s="249"/>
      <c r="D32" s="249"/>
      <c r="E32" s="249"/>
      <c r="F32" s="249"/>
      <c r="G32" s="249"/>
      <c r="H32" s="249"/>
      <c r="I32" s="249"/>
      <c r="J32" s="249"/>
      <c r="K32" s="249"/>
      <c r="L32" s="249"/>
      <c r="M32" s="249"/>
      <c r="N32" s="249"/>
      <c r="O32" s="249"/>
      <c r="P32" s="249"/>
      <c r="Q32" s="249"/>
      <c r="R32" s="249"/>
      <c r="T32" s="21"/>
      <c r="U32" s="13"/>
      <c r="AC32" s="21"/>
      <c r="AD32" s="13"/>
    </row>
    <row r="33" spans="1:30" s="10" customFormat="1" ht="15.75" customHeight="1">
      <c r="A33" s="250" t="s">
        <v>22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  <c r="T33" s="24"/>
      <c r="U33" s="25"/>
      <c r="AC33" s="24"/>
      <c r="AD33" s="25"/>
    </row>
    <row r="34" spans="1:32" s="15" customFormat="1" ht="26.25" customHeight="1">
      <c r="A34" s="14" t="s">
        <v>1</v>
      </c>
      <c r="B34" s="14" t="s">
        <v>10</v>
      </c>
      <c r="C34" s="14" t="s">
        <v>2</v>
      </c>
      <c r="D34" s="53" t="s">
        <v>3</v>
      </c>
      <c r="E34" s="14" t="s">
        <v>4</v>
      </c>
      <c r="F34" s="14" t="s">
        <v>5</v>
      </c>
      <c r="G34" s="14" t="s">
        <v>6</v>
      </c>
      <c r="H34" s="14" t="s">
        <v>30</v>
      </c>
      <c r="I34" s="14" t="s">
        <v>18</v>
      </c>
      <c r="J34" s="14" t="s">
        <v>17</v>
      </c>
      <c r="K34" s="14"/>
      <c r="L34" s="14"/>
      <c r="M34" s="14" t="s">
        <v>7</v>
      </c>
      <c r="N34" s="251" t="s">
        <v>8</v>
      </c>
      <c r="O34" s="251"/>
      <c r="P34" s="251"/>
      <c r="Q34" s="49" t="s">
        <v>9</v>
      </c>
      <c r="R34" s="50" t="s">
        <v>1</v>
      </c>
      <c r="T34" s="18"/>
      <c r="U34" s="48"/>
      <c r="V34" s="17"/>
      <c r="W34" s="19"/>
      <c r="AC34" s="18"/>
      <c r="AD34" s="48"/>
      <c r="AE34" s="17"/>
      <c r="AF34" s="19"/>
    </row>
    <row r="35" spans="1:18" s="4" customFormat="1" ht="15" customHeight="1">
      <c r="A35" s="41">
        <v>1</v>
      </c>
      <c r="B35" s="34">
        <v>189</v>
      </c>
      <c r="C35" s="70" t="s">
        <v>117</v>
      </c>
      <c r="D35" s="37">
        <v>2000</v>
      </c>
      <c r="E35" s="70" t="s">
        <v>108</v>
      </c>
      <c r="F35" s="43" t="str">
        <f aca="true" t="shared" si="10" ref="F35:F41">L35</f>
        <v>8:59,5</v>
      </c>
      <c r="G35" s="34">
        <f aca="true" t="shared" si="11" ref="G35:G41">LOOKUP(K35,$AB$2:$AI$2,$AB$1:$AI$1)</f>
        <v>1</v>
      </c>
      <c r="H35" s="55">
        <f aca="true" t="shared" si="12" ref="H35:H41">LOOKUP(A35,$AK$1:$AS$1,$AK$2:$AS$2)</f>
        <v>9</v>
      </c>
      <c r="I35" s="44">
        <v>8</v>
      </c>
      <c r="J35" s="45" t="s">
        <v>243</v>
      </c>
      <c r="K35" s="46">
        <f aca="true" t="shared" si="13" ref="K35:K41">((I35*100)+J35)</f>
        <v>859.5</v>
      </c>
      <c r="L35" s="194" t="str">
        <f aca="true" t="shared" si="14" ref="L35:L41">CONCATENATE(I35,":",J35)</f>
        <v>8:59,5</v>
      </c>
      <c r="M35" s="70" t="s">
        <v>200</v>
      </c>
      <c r="N35" s="34"/>
      <c r="O35" s="39"/>
      <c r="P35" s="39"/>
      <c r="Q35" s="39"/>
      <c r="R35" s="39"/>
    </row>
    <row r="36" spans="1:18" s="4" customFormat="1" ht="15" customHeight="1">
      <c r="A36" s="41">
        <v>2</v>
      </c>
      <c r="B36" s="34">
        <v>44</v>
      </c>
      <c r="C36" s="42" t="s">
        <v>170</v>
      </c>
      <c r="D36" s="43">
        <v>1999</v>
      </c>
      <c r="E36" s="42" t="s">
        <v>148</v>
      </c>
      <c r="F36" s="43" t="str">
        <f t="shared" si="10"/>
        <v>9:03,1</v>
      </c>
      <c r="G36" s="34">
        <f t="shared" si="11"/>
        <v>2</v>
      </c>
      <c r="H36" s="55">
        <f t="shared" si="12"/>
        <v>7</v>
      </c>
      <c r="I36" s="44">
        <v>9</v>
      </c>
      <c r="J36" s="45" t="s">
        <v>244</v>
      </c>
      <c r="K36" s="46">
        <f t="shared" si="13"/>
        <v>903.1</v>
      </c>
      <c r="L36" s="194" t="str">
        <f t="shared" si="14"/>
        <v>9:03,1</v>
      </c>
      <c r="M36" s="42" t="s">
        <v>171</v>
      </c>
      <c r="N36" s="34"/>
      <c r="O36" s="39"/>
      <c r="P36" s="39"/>
      <c r="Q36" s="39"/>
      <c r="R36" s="39"/>
    </row>
    <row r="37" spans="1:18" s="4" customFormat="1" ht="15" customHeight="1">
      <c r="A37" s="41">
        <v>3</v>
      </c>
      <c r="B37" s="34">
        <v>45</v>
      </c>
      <c r="C37" s="70" t="s">
        <v>39</v>
      </c>
      <c r="D37" s="37">
        <v>1999</v>
      </c>
      <c r="E37" s="191" t="s">
        <v>169</v>
      </c>
      <c r="F37" s="43" t="str">
        <f t="shared" si="10"/>
        <v>9:09,3</v>
      </c>
      <c r="G37" s="34">
        <f t="shared" si="11"/>
        <v>2</v>
      </c>
      <c r="H37" s="55">
        <f t="shared" si="12"/>
        <v>6</v>
      </c>
      <c r="I37" s="44">
        <v>9</v>
      </c>
      <c r="J37" s="45" t="s">
        <v>245</v>
      </c>
      <c r="K37" s="46">
        <f t="shared" si="13"/>
        <v>909.3</v>
      </c>
      <c r="L37" s="47" t="str">
        <f t="shared" si="14"/>
        <v>9:09,3</v>
      </c>
      <c r="M37" s="70" t="s">
        <v>81</v>
      </c>
      <c r="N37" s="34"/>
      <c r="O37" s="39"/>
      <c r="P37" s="39"/>
      <c r="Q37" s="39"/>
      <c r="R37" s="39"/>
    </row>
    <row r="38" spans="1:18" s="4" customFormat="1" ht="15" customHeight="1">
      <c r="A38" s="41">
        <v>4</v>
      </c>
      <c r="B38" s="34">
        <v>111</v>
      </c>
      <c r="C38" s="70" t="s">
        <v>213</v>
      </c>
      <c r="D38" s="37">
        <v>1985</v>
      </c>
      <c r="E38" s="70" t="s">
        <v>109</v>
      </c>
      <c r="F38" s="43" t="str">
        <f t="shared" si="10"/>
        <v>9:11,5</v>
      </c>
      <c r="G38" s="34">
        <f t="shared" si="11"/>
        <v>2</v>
      </c>
      <c r="H38" s="55">
        <f t="shared" si="12"/>
        <v>5</v>
      </c>
      <c r="I38" s="44">
        <v>9</v>
      </c>
      <c r="J38" s="45" t="s">
        <v>277</v>
      </c>
      <c r="K38" s="46">
        <f t="shared" si="13"/>
        <v>911.5</v>
      </c>
      <c r="L38" s="47" t="str">
        <f t="shared" si="14"/>
        <v>9:11,5</v>
      </c>
      <c r="M38" s="70" t="s">
        <v>214</v>
      </c>
      <c r="N38" s="34"/>
      <c r="O38" s="39"/>
      <c r="P38" s="39"/>
      <c r="Q38" s="39"/>
      <c r="R38" s="39"/>
    </row>
    <row r="39" spans="1:18" s="4" customFormat="1" ht="15" customHeight="1">
      <c r="A39" s="41">
        <v>5</v>
      </c>
      <c r="B39" s="34">
        <v>46</v>
      </c>
      <c r="C39" s="70" t="s">
        <v>79</v>
      </c>
      <c r="D39" s="37">
        <v>1998</v>
      </c>
      <c r="E39" s="191" t="s">
        <v>169</v>
      </c>
      <c r="F39" s="43" t="str">
        <f t="shared" si="10"/>
        <v>9:55,0</v>
      </c>
      <c r="G39" s="34">
        <f t="shared" si="11"/>
        <v>3</v>
      </c>
      <c r="H39" s="55">
        <f t="shared" si="12"/>
        <v>4</v>
      </c>
      <c r="I39" s="44">
        <v>9</v>
      </c>
      <c r="J39" s="45" t="s">
        <v>246</v>
      </c>
      <c r="K39" s="46">
        <f t="shared" si="13"/>
        <v>955</v>
      </c>
      <c r="L39" s="47" t="str">
        <f t="shared" si="14"/>
        <v>9:55,0</v>
      </c>
      <c r="M39" s="70" t="s">
        <v>80</v>
      </c>
      <c r="N39" s="34"/>
      <c r="O39" s="39"/>
      <c r="P39" s="39"/>
      <c r="Q39" s="39"/>
      <c r="R39" s="39"/>
    </row>
    <row r="40" spans="1:18" s="4" customFormat="1" ht="15" customHeight="1">
      <c r="A40" s="41">
        <v>6</v>
      </c>
      <c r="B40" s="34">
        <v>202</v>
      </c>
      <c r="C40" s="42" t="s">
        <v>217</v>
      </c>
      <c r="D40" s="43">
        <v>1996</v>
      </c>
      <c r="E40" s="42" t="s">
        <v>181</v>
      </c>
      <c r="F40" s="43" t="str">
        <f t="shared" si="10"/>
        <v>9:58,0</v>
      </c>
      <c r="G40" s="34">
        <f t="shared" si="11"/>
        <v>3</v>
      </c>
      <c r="H40" s="55">
        <f t="shared" si="12"/>
        <v>3</v>
      </c>
      <c r="I40" s="44">
        <v>9</v>
      </c>
      <c r="J40" s="45" t="s">
        <v>247</v>
      </c>
      <c r="K40" s="46">
        <f t="shared" si="13"/>
        <v>958</v>
      </c>
      <c r="L40" s="47" t="str">
        <f t="shared" si="14"/>
        <v>9:58,0</v>
      </c>
      <c r="M40" s="42" t="s">
        <v>218</v>
      </c>
      <c r="N40" s="34"/>
      <c r="O40" s="39"/>
      <c r="P40" s="39"/>
      <c r="Q40" s="39"/>
      <c r="R40" s="39"/>
    </row>
    <row r="41" spans="1:32" s="4" customFormat="1" ht="15" customHeight="1">
      <c r="A41" s="41">
        <v>7</v>
      </c>
      <c r="B41" s="74">
        <v>43</v>
      </c>
      <c r="C41" s="75" t="s">
        <v>172</v>
      </c>
      <c r="D41" s="76">
        <v>2000</v>
      </c>
      <c r="E41" s="75" t="s">
        <v>83</v>
      </c>
      <c r="F41" s="76" t="str">
        <f t="shared" si="10"/>
        <v>10:09,8</v>
      </c>
      <c r="G41" s="74">
        <f t="shared" si="11"/>
        <v>3</v>
      </c>
      <c r="H41" s="77">
        <f t="shared" si="12"/>
        <v>2</v>
      </c>
      <c r="I41" s="78">
        <v>10</v>
      </c>
      <c r="J41" s="79" t="s">
        <v>248</v>
      </c>
      <c r="K41" s="80">
        <f t="shared" si="13"/>
        <v>1009.8</v>
      </c>
      <c r="L41" s="81" t="str">
        <f t="shared" si="14"/>
        <v>10:09,8</v>
      </c>
      <c r="M41" s="75" t="s">
        <v>173</v>
      </c>
      <c r="N41" s="34"/>
      <c r="O41" s="39"/>
      <c r="P41" s="39"/>
      <c r="Q41" s="39"/>
      <c r="R41" s="39"/>
      <c r="W41" s="8"/>
      <c r="AF41" s="8"/>
    </row>
  </sheetData>
  <sheetProtection/>
  <mergeCells count="18">
    <mergeCell ref="AB3:AI3"/>
    <mergeCell ref="N9:P9"/>
    <mergeCell ref="A1:R1"/>
    <mergeCell ref="A2:R2"/>
    <mergeCell ref="A3:R3"/>
    <mergeCell ref="A4:R4"/>
    <mergeCell ref="D5:L5"/>
    <mergeCell ref="M5:R5"/>
    <mergeCell ref="AK3:AS3"/>
    <mergeCell ref="A32:R32"/>
    <mergeCell ref="A33:R33"/>
    <mergeCell ref="A7:R7"/>
    <mergeCell ref="A8:R8"/>
    <mergeCell ref="N34:P34"/>
    <mergeCell ref="A20:R20"/>
    <mergeCell ref="A21:R21"/>
    <mergeCell ref="N22:P22"/>
    <mergeCell ref="S3:Z3"/>
  </mergeCells>
  <printOptions horizontalCentered="1"/>
  <pageMargins left="0.1968503937007874" right="0.15748031496062992" top="0.15748031496062992" bottom="0.15748031496062992" header="0.15748031496062992" footer="0.15748031496062992"/>
  <pageSetup fitToHeight="1" fitToWidth="1" horizontalDpi="600" verticalDpi="600" orientation="landscape" paperSize="9" scale="90" r:id="rId1"/>
  <rowBreaks count="1" manualBreakCount="1">
    <brk id="31" max="17" man="1"/>
  </rowBreaks>
  <colBreaks count="1" manualBreakCount="1">
    <brk id="13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DK33"/>
  <sheetViews>
    <sheetView view="pageBreakPreview" zoomScaleSheetLayoutView="100" zoomScalePageLayoutView="0" workbookViewId="0" topLeftCell="A1">
      <selection activeCell="S1" sqref="S1:AQ16384"/>
    </sheetView>
  </sheetViews>
  <sheetFormatPr defaultColWidth="9.00390625" defaultRowHeight="12.75"/>
  <cols>
    <col min="1" max="1" width="6.875" style="5" customWidth="1"/>
    <col min="2" max="2" width="5.75390625" style="2" customWidth="1"/>
    <col min="3" max="3" width="22.125" style="1" customWidth="1"/>
    <col min="4" max="4" width="7.75390625" style="54" customWidth="1"/>
    <col min="5" max="5" width="34.625" style="3" customWidth="1"/>
    <col min="6" max="6" width="8.625" style="2" customWidth="1"/>
    <col min="7" max="8" width="7.125" style="2" customWidth="1"/>
    <col min="9" max="12" width="6.25390625" style="2" hidden="1" customWidth="1"/>
    <col min="13" max="13" width="30.625" style="1" customWidth="1"/>
    <col min="14" max="14" width="5.375" style="2" hidden="1" customWidth="1"/>
    <col min="15" max="16" width="5.375" style="1" hidden="1" customWidth="1"/>
    <col min="17" max="17" width="6.125" style="1" hidden="1" customWidth="1"/>
    <col min="18" max="18" width="4.375" style="1" hidden="1" customWidth="1"/>
    <col min="19" max="19" width="5.375" style="1" hidden="1" customWidth="1"/>
    <col min="20" max="21" width="5.375" style="16" hidden="1" customWidth="1"/>
    <col min="22" max="24" width="5.375" style="1" hidden="1" customWidth="1"/>
    <col min="25" max="25" width="3.375" style="1" hidden="1" customWidth="1"/>
    <col min="26" max="26" width="5.375" style="1" hidden="1" customWidth="1"/>
    <col min="27" max="30" width="5.375" style="16" hidden="1" customWidth="1"/>
    <col min="31" max="33" width="5.375" style="1" hidden="1" customWidth="1"/>
    <col min="34" max="43" width="3.375" style="1" hidden="1" customWidth="1"/>
    <col min="44" max="104" width="3.375" style="1" customWidth="1"/>
    <col min="105" max="16384" width="9.125" style="1" customWidth="1"/>
  </cols>
  <sheetData>
    <row r="1" spans="1:43" s="10" customFormat="1" ht="17.25" customHeight="1">
      <c r="A1" s="253" t="s">
        <v>21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64">
        <v>2</v>
      </c>
      <c r="T1" s="65">
        <v>3</v>
      </c>
      <c r="U1" s="64" t="s">
        <v>209</v>
      </c>
      <c r="V1" s="64" t="s">
        <v>208</v>
      </c>
      <c r="W1" s="64" t="s">
        <v>207</v>
      </c>
      <c r="X1" s="64" t="s">
        <v>16</v>
      </c>
      <c r="Z1" s="64" t="s">
        <v>11</v>
      </c>
      <c r="AA1" s="64">
        <v>1</v>
      </c>
      <c r="AB1" s="64">
        <v>2</v>
      </c>
      <c r="AC1" s="65">
        <v>3</v>
      </c>
      <c r="AD1" s="64" t="s">
        <v>13</v>
      </c>
      <c r="AE1" s="64" t="s">
        <v>14</v>
      </c>
      <c r="AF1" s="64" t="s">
        <v>15</v>
      </c>
      <c r="AG1" s="64" t="s">
        <v>16</v>
      </c>
      <c r="AI1" s="67">
        <v>1</v>
      </c>
      <c r="AJ1" s="68">
        <v>2</v>
      </c>
      <c r="AK1" s="67">
        <v>3</v>
      </c>
      <c r="AL1" s="67">
        <v>4</v>
      </c>
      <c r="AM1" s="68">
        <v>5</v>
      </c>
      <c r="AN1" s="67">
        <v>6</v>
      </c>
      <c r="AO1" s="39">
        <v>7</v>
      </c>
      <c r="AP1" s="39">
        <v>8</v>
      </c>
      <c r="AQ1" s="39">
        <v>9</v>
      </c>
    </row>
    <row r="2" spans="1:43" s="10" customFormat="1" ht="17.25" customHeight="1">
      <c r="A2" s="253" t="s">
        <v>203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66">
        <v>204</v>
      </c>
      <c r="T2" s="66">
        <v>1025.1</v>
      </c>
      <c r="U2" s="66">
        <v>1120.1</v>
      </c>
      <c r="V2" s="66">
        <v>1220.1</v>
      </c>
      <c r="W2" s="66">
        <v>1325.1</v>
      </c>
      <c r="X2" s="66">
        <v>1435.1</v>
      </c>
      <c r="Z2" s="66">
        <v>204</v>
      </c>
      <c r="AA2" s="66">
        <v>1420.1</v>
      </c>
      <c r="AB2" s="66">
        <v>1515.1</v>
      </c>
      <c r="AC2" s="66">
        <v>1620.1</v>
      </c>
      <c r="AD2" s="66">
        <v>1735.1</v>
      </c>
      <c r="AE2" s="66">
        <v>1900.1</v>
      </c>
      <c r="AF2" s="66">
        <v>2030.1</v>
      </c>
      <c r="AG2" s="66">
        <v>2230.1</v>
      </c>
      <c r="AI2" s="67">
        <v>9</v>
      </c>
      <c r="AJ2" s="68">
        <v>7</v>
      </c>
      <c r="AK2" s="67">
        <v>6</v>
      </c>
      <c r="AL2" s="69">
        <v>5</v>
      </c>
      <c r="AM2" s="67">
        <v>4</v>
      </c>
      <c r="AN2" s="67">
        <v>3</v>
      </c>
      <c r="AO2" s="39">
        <v>2</v>
      </c>
      <c r="AP2" s="39">
        <v>1</v>
      </c>
      <c r="AQ2" s="39">
        <v>0</v>
      </c>
    </row>
    <row r="3" spans="1:43" s="10" customFormat="1" ht="17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2" t="s">
        <v>206</v>
      </c>
      <c r="T3" s="252"/>
      <c r="U3" s="252"/>
      <c r="V3" s="252"/>
      <c r="W3" s="252"/>
      <c r="X3" s="252"/>
      <c r="Z3" s="252" t="s">
        <v>29</v>
      </c>
      <c r="AA3" s="252"/>
      <c r="AB3" s="252"/>
      <c r="AC3" s="252"/>
      <c r="AD3" s="252"/>
      <c r="AE3" s="252"/>
      <c r="AF3" s="252"/>
      <c r="AG3" s="252"/>
      <c r="AI3" s="248" t="s">
        <v>31</v>
      </c>
      <c r="AJ3" s="248"/>
      <c r="AK3" s="248"/>
      <c r="AL3" s="248"/>
      <c r="AM3" s="248"/>
      <c r="AN3" s="248"/>
      <c r="AO3" s="248"/>
      <c r="AP3" s="248"/>
      <c r="AQ3" s="248"/>
    </row>
    <row r="4" spans="1:115" s="10" customFormat="1" ht="35.25" customHeight="1">
      <c r="A4" s="254" t="s">
        <v>120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W4" s="33"/>
      <c r="X4" s="40"/>
      <c r="Y4" s="33"/>
      <c r="AF4" s="33"/>
      <c r="AG4" s="40"/>
      <c r="AH4" s="33"/>
      <c r="AI4" s="40"/>
      <c r="AJ4" s="33"/>
      <c r="AK4" s="33"/>
      <c r="AL4" s="40"/>
      <c r="AM4" s="33"/>
      <c r="AN4" s="33"/>
      <c r="AO4" s="40"/>
      <c r="AP4" s="33"/>
      <c r="AQ4" s="33"/>
      <c r="AR4" s="33"/>
      <c r="AS4" s="40"/>
      <c r="AT4" s="33"/>
      <c r="AU4" s="33"/>
      <c r="AV4" s="40"/>
      <c r="AW4" s="33"/>
      <c r="AX4" s="33"/>
      <c r="AY4" s="40"/>
      <c r="AZ4" s="33"/>
      <c r="BA4" s="33"/>
      <c r="BB4" s="40"/>
      <c r="BC4" s="33"/>
      <c r="BD4" s="33"/>
      <c r="BE4" s="40"/>
      <c r="BF4" s="33"/>
      <c r="BG4" s="33"/>
      <c r="BH4" s="40"/>
      <c r="BI4" s="33"/>
      <c r="BJ4" s="33"/>
      <c r="BK4" s="40"/>
      <c r="BL4" s="33"/>
      <c r="BM4" s="33"/>
      <c r="BN4" s="40"/>
      <c r="BO4" s="33"/>
      <c r="BP4" s="33"/>
      <c r="BQ4" s="40"/>
      <c r="BR4" s="33"/>
      <c r="BS4" s="33"/>
      <c r="BT4" s="40"/>
      <c r="BU4" s="33"/>
      <c r="BV4" s="33"/>
      <c r="BW4" s="40"/>
      <c r="BX4" s="33"/>
      <c r="BY4" s="33"/>
      <c r="BZ4" s="40"/>
      <c r="CA4" s="33"/>
      <c r="CB4" s="33"/>
      <c r="CC4" s="40"/>
      <c r="CD4" s="33"/>
      <c r="CE4" s="33"/>
      <c r="CF4" s="40"/>
      <c r="CG4" s="33"/>
      <c r="CH4" s="33"/>
      <c r="CI4" s="40"/>
      <c r="CJ4" s="33"/>
      <c r="CK4" s="33"/>
      <c r="CL4" s="40"/>
      <c r="CM4" s="33"/>
      <c r="CN4" s="33"/>
      <c r="CO4" s="40"/>
      <c r="CP4" s="33"/>
      <c r="CQ4" s="33"/>
      <c r="CR4" s="40"/>
      <c r="CS4" s="33"/>
      <c r="CT4" s="33"/>
      <c r="CU4" s="40"/>
      <c r="CV4" s="33"/>
      <c r="CW4" s="33"/>
      <c r="CX4" s="40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1:28" s="10" customFormat="1" ht="15.75" customHeight="1">
      <c r="A5" s="9"/>
      <c r="B5" s="11"/>
      <c r="C5" s="12" t="s">
        <v>0</v>
      </c>
      <c r="D5" s="255" t="s">
        <v>19</v>
      </c>
      <c r="E5" s="255"/>
      <c r="F5" s="255"/>
      <c r="G5" s="255"/>
      <c r="H5" s="255"/>
      <c r="I5" s="255"/>
      <c r="J5" s="255"/>
      <c r="K5" s="255"/>
      <c r="L5" s="255"/>
      <c r="M5" s="255" t="s">
        <v>121</v>
      </c>
      <c r="N5" s="255"/>
      <c r="O5" s="255"/>
      <c r="P5" s="255"/>
      <c r="Q5" s="255"/>
      <c r="R5" s="255"/>
      <c r="AA5" s="21"/>
      <c r="AB5" s="13"/>
    </row>
    <row r="6" spans="1:28" s="10" customFormat="1" ht="15.75" customHeight="1">
      <c r="A6" s="9"/>
      <c r="B6" s="11"/>
      <c r="C6" s="12"/>
      <c r="D6" s="51"/>
      <c r="E6" s="22"/>
      <c r="F6" s="22"/>
      <c r="G6" s="22"/>
      <c r="H6" s="22"/>
      <c r="I6" s="22"/>
      <c r="J6" s="22"/>
      <c r="K6" s="22"/>
      <c r="L6" s="22"/>
      <c r="M6" s="29"/>
      <c r="N6" s="22"/>
      <c r="O6" s="22"/>
      <c r="P6" s="22"/>
      <c r="Q6" s="22"/>
      <c r="R6" s="22"/>
      <c r="AA6" s="21"/>
      <c r="AB6" s="13"/>
    </row>
    <row r="7" spans="1:28" s="10" customFormat="1" ht="15.75" customHeight="1">
      <c r="A7" s="249" t="s">
        <v>254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AA7" s="21"/>
      <c r="AB7" s="13"/>
    </row>
    <row r="8" spans="1:28" s="10" customFormat="1" ht="15.75" customHeight="1">
      <c r="A8" s="250" t="s">
        <v>23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AA8" s="24"/>
      <c r="AB8" s="25"/>
    </row>
    <row r="9" spans="1:28" s="27" customFormat="1" ht="13.5" customHeight="1">
      <c r="A9" s="20"/>
      <c r="B9" s="202"/>
      <c r="C9" s="30"/>
      <c r="D9" s="52"/>
      <c r="E9" s="32"/>
      <c r="F9" s="256"/>
      <c r="G9" s="256"/>
      <c r="H9" s="23"/>
      <c r="I9" s="23"/>
      <c r="J9" s="23"/>
      <c r="K9" s="23"/>
      <c r="L9" s="23"/>
      <c r="M9" s="31"/>
      <c r="N9" s="257" t="s">
        <v>12</v>
      </c>
      <c r="O9" s="257"/>
      <c r="P9" s="258"/>
      <c r="Q9" s="258"/>
      <c r="R9" s="258"/>
      <c r="AA9" s="26"/>
      <c r="AB9" s="28"/>
    </row>
    <row r="10" spans="1:30" s="15" customFormat="1" ht="26.25" customHeight="1">
      <c r="A10" s="14" t="s">
        <v>1</v>
      </c>
      <c r="B10" s="14" t="s">
        <v>10</v>
      </c>
      <c r="C10" s="14" t="s">
        <v>2</v>
      </c>
      <c r="D10" s="53" t="s">
        <v>3</v>
      </c>
      <c r="E10" s="14" t="s">
        <v>4</v>
      </c>
      <c r="F10" s="14" t="s">
        <v>8</v>
      </c>
      <c r="G10" s="14" t="s">
        <v>6</v>
      </c>
      <c r="H10" s="14" t="s">
        <v>30</v>
      </c>
      <c r="I10" s="14" t="s">
        <v>26</v>
      </c>
      <c r="J10" s="14" t="s">
        <v>17</v>
      </c>
      <c r="K10" s="14"/>
      <c r="L10" s="14"/>
      <c r="M10" s="14" t="s">
        <v>7</v>
      </c>
      <c r="N10" s="251" t="s">
        <v>8</v>
      </c>
      <c r="O10" s="251"/>
      <c r="P10" s="251"/>
      <c r="Q10" s="49" t="s">
        <v>9</v>
      </c>
      <c r="R10" s="50" t="s">
        <v>1</v>
      </c>
      <c r="T10" s="17"/>
      <c r="U10" s="19"/>
      <c r="AA10" s="18"/>
      <c r="AB10" s="48"/>
      <c r="AC10" s="17"/>
      <c r="AD10" s="19"/>
    </row>
    <row r="11" spans="1:30" s="61" customFormat="1" ht="15" customHeight="1">
      <c r="A11" s="37">
        <v>1</v>
      </c>
      <c r="B11" s="55">
        <v>4</v>
      </c>
      <c r="C11" s="36" t="s">
        <v>136</v>
      </c>
      <c r="D11" s="37">
        <v>2004</v>
      </c>
      <c r="E11" s="191" t="s">
        <v>134</v>
      </c>
      <c r="F11" s="38" t="str">
        <f aca="true" t="shared" si="0" ref="F11:F16">L11</f>
        <v>9:15,7</v>
      </c>
      <c r="G11" s="55">
        <f aca="true" t="shared" si="1" ref="G11:G16">LOOKUP(K11,$S$2:$X$2,$S$1:$X$1)</f>
        <v>2</v>
      </c>
      <c r="H11" s="34">
        <f aca="true" t="shared" si="2" ref="H11:H16">LOOKUP(A11,$AI$1:$AQ$1,$AI$2:$AQ$2)</f>
        <v>9</v>
      </c>
      <c r="I11" s="56">
        <v>9</v>
      </c>
      <c r="J11" s="57" t="s">
        <v>315</v>
      </c>
      <c r="K11" s="58">
        <f aca="true" t="shared" si="3" ref="K11:K16">((I11*100)+J11)</f>
        <v>915.7</v>
      </c>
      <c r="L11" s="35" t="str">
        <f aca="true" t="shared" si="4" ref="L11:L16">CONCATENATE(I11,":",J11)</f>
        <v>9:15,7</v>
      </c>
      <c r="M11" s="70" t="s">
        <v>137</v>
      </c>
      <c r="N11" s="55"/>
      <c r="O11" s="59"/>
      <c r="P11" s="59"/>
      <c r="Q11" s="59"/>
      <c r="R11" s="59"/>
      <c r="U11" s="60"/>
      <c r="AA11" s="62"/>
      <c r="AB11" s="7"/>
      <c r="AD11" s="60"/>
    </row>
    <row r="12" spans="1:30" s="61" customFormat="1" ht="15" customHeight="1">
      <c r="A12" s="37">
        <v>2</v>
      </c>
      <c r="B12" s="55">
        <v>3</v>
      </c>
      <c r="C12" s="36" t="s">
        <v>138</v>
      </c>
      <c r="D12" s="37">
        <v>2004</v>
      </c>
      <c r="E12" s="70" t="s">
        <v>130</v>
      </c>
      <c r="F12" s="38" t="str">
        <f t="shared" si="0"/>
        <v>9:23,1</v>
      </c>
      <c r="G12" s="55">
        <f t="shared" si="1"/>
        <v>2</v>
      </c>
      <c r="H12" s="34">
        <f t="shared" si="2"/>
        <v>7</v>
      </c>
      <c r="I12" s="56">
        <v>9</v>
      </c>
      <c r="J12" s="57" t="s">
        <v>317</v>
      </c>
      <c r="K12" s="58">
        <f t="shared" si="3"/>
        <v>923.1</v>
      </c>
      <c r="L12" s="35" t="str">
        <f t="shared" si="4"/>
        <v>9:23,1</v>
      </c>
      <c r="M12" s="70" t="s">
        <v>38</v>
      </c>
      <c r="N12" s="55"/>
      <c r="O12" s="59"/>
      <c r="P12" s="59"/>
      <c r="Q12" s="59"/>
      <c r="R12" s="59"/>
      <c r="U12" s="60"/>
      <c r="AA12" s="62"/>
      <c r="AB12" s="7"/>
      <c r="AD12" s="60"/>
    </row>
    <row r="13" spans="1:29" s="61" customFormat="1" ht="15" customHeight="1">
      <c r="A13" s="37">
        <v>3</v>
      </c>
      <c r="B13" s="55">
        <v>1</v>
      </c>
      <c r="C13" s="36" t="s">
        <v>141</v>
      </c>
      <c r="D13" s="38">
        <v>2004</v>
      </c>
      <c r="E13" s="42" t="s">
        <v>134</v>
      </c>
      <c r="F13" s="38" t="str">
        <f t="shared" si="0"/>
        <v>9:54,5</v>
      </c>
      <c r="G13" s="55">
        <f t="shared" si="1"/>
        <v>2</v>
      </c>
      <c r="H13" s="34">
        <f t="shared" si="2"/>
        <v>6</v>
      </c>
      <c r="I13" s="56">
        <v>9</v>
      </c>
      <c r="J13" s="57" t="s">
        <v>318</v>
      </c>
      <c r="K13" s="58">
        <f t="shared" si="3"/>
        <v>954.5</v>
      </c>
      <c r="L13" s="35" t="str">
        <f t="shared" si="4"/>
        <v>9:54,5</v>
      </c>
      <c r="M13" s="36" t="s">
        <v>142</v>
      </c>
      <c r="N13" s="55"/>
      <c r="O13" s="59"/>
      <c r="P13" s="59"/>
      <c r="Q13" s="59"/>
      <c r="R13" s="59"/>
      <c r="S13" s="60"/>
      <c r="T13" s="60"/>
      <c r="Z13" s="60"/>
      <c r="AA13" s="6"/>
      <c r="AC13" s="60"/>
    </row>
    <row r="14" spans="1:30" s="61" customFormat="1" ht="15" customHeight="1">
      <c r="A14" s="37">
        <v>4</v>
      </c>
      <c r="B14" s="55">
        <v>2</v>
      </c>
      <c r="C14" s="36" t="s">
        <v>139</v>
      </c>
      <c r="D14" s="38">
        <v>2003</v>
      </c>
      <c r="E14" s="36" t="s">
        <v>37</v>
      </c>
      <c r="F14" s="38" t="str">
        <f t="shared" si="0"/>
        <v>10:00,9</v>
      </c>
      <c r="G14" s="55">
        <f t="shared" si="1"/>
        <v>2</v>
      </c>
      <c r="H14" s="34">
        <f t="shared" si="2"/>
        <v>5</v>
      </c>
      <c r="I14" s="56">
        <v>10</v>
      </c>
      <c r="J14" s="57" t="s">
        <v>319</v>
      </c>
      <c r="K14" s="58">
        <f t="shared" si="3"/>
        <v>1000.9</v>
      </c>
      <c r="L14" s="35" t="str">
        <f t="shared" si="4"/>
        <v>10:00,9</v>
      </c>
      <c r="M14" s="36" t="s">
        <v>140</v>
      </c>
      <c r="N14" s="55"/>
      <c r="O14" s="59"/>
      <c r="P14" s="59"/>
      <c r="Q14" s="59"/>
      <c r="R14" s="59"/>
      <c r="U14" s="60"/>
      <c r="AA14" s="62"/>
      <c r="AB14" s="7"/>
      <c r="AD14" s="60"/>
    </row>
    <row r="15" spans="1:29" s="61" customFormat="1" ht="15" customHeight="1">
      <c r="A15" s="37">
        <v>5</v>
      </c>
      <c r="B15" s="37">
        <v>200</v>
      </c>
      <c r="C15" s="70" t="s">
        <v>210</v>
      </c>
      <c r="D15" s="37">
        <v>2007</v>
      </c>
      <c r="E15" s="191" t="s">
        <v>211</v>
      </c>
      <c r="F15" s="38" t="str">
        <f t="shared" si="0"/>
        <v>10:48,8</v>
      </c>
      <c r="G15" s="55">
        <f t="shared" si="1"/>
        <v>3</v>
      </c>
      <c r="H15" s="34">
        <f t="shared" si="2"/>
        <v>4</v>
      </c>
      <c r="I15" s="56">
        <v>10</v>
      </c>
      <c r="J15" s="57" t="s">
        <v>320</v>
      </c>
      <c r="K15" s="58">
        <f t="shared" si="3"/>
        <v>1048.8</v>
      </c>
      <c r="L15" s="35" t="str">
        <f t="shared" si="4"/>
        <v>10:48,8</v>
      </c>
      <c r="M15" s="70" t="s">
        <v>212</v>
      </c>
      <c r="N15" s="55"/>
      <c r="O15" s="59"/>
      <c r="P15" s="59"/>
      <c r="Q15" s="59"/>
      <c r="R15" s="59"/>
      <c r="S15" s="60"/>
      <c r="T15" s="60"/>
      <c r="Z15" s="60"/>
      <c r="AA15" s="6"/>
      <c r="AC15" s="60"/>
    </row>
    <row r="16" spans="1:30" s="61" customFormat="1" ht="15" customHeight="1">
      <c r="A16" s="37">
        <v>6</v>
      </c>
      <c r="B16" s="55">
        <v>152</v>
      </c>
      <c r="C16" s="36" t="s">
        <v>175</v>
      </c>
      <c r="D16" s="38">
        <v>2003</v>
      </c>
      <c r="E16" s="36" t="s">
        <v>103</v>
      </c>
      <c r="F16" s="38" t="str">
        <f t="shared" si="0"/>
        <v>11:08,1</v>
      </c>
      <c r="G16" s="55">
        <f t="shared" si="1"/>
        <v>3</v>
      </c>
      <c r="H16" s="34">
        <f t="shared" si="2"/>
        <v>3</v>
      </c>
      <c r="I16" s="56">
        <v>11</v>
      </c>
      <c r="J16" s="57" t="s">
        <v>321</v>
      </c>
      <c r="K16" s="58">
        <f t="shared" si="3"/>
        <v>1108.1</v>
      </c>
      <c r="L16" s="198" t="str">
        <f t="shared" si="4"/>
        <v>11:08,1</v>
      </c>
      <c r="M16" s="36" t="s">
        <v>104</v>
      </c>
      <c r="N16" s="55"/>
      <c r="O16" s="59"/>
      <c r="P16" s="59"/>
      <c r="Q16" s="59"/>
      <c r="R16" s="59"/>
      <c r="U16" s="60"/>
      <c r="AA16" s="62"/>
      <c r="AB16" s="63"/>
      <c r="AD16" s="60"/>
    </row>
    <row r="17" spans="1:28" s="10" customFormat="1" ht="15.75" customHeight="1">
      <c r="A17" s="249" t="s">
        <v>125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AA17" s="21"/>
      <c r="AB17" s="13"/>
    </row>
    <row r="18" spans="1:28" s="10" customFormat="1" ht="15.75" customHeight="1">
      <c r="A18" s="250" t="s">
        <v>24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AA18" s="24"/>
      <c r="AB18" s="25"/>
    </row>
    <row r="19" spans="1:28" s="27" customFormat="1" ht="13.5" customHeight="1">
      <c r="A19" s="20"/>
      <c r="B19" s="202"/>
      <c r="C19" s="30"/>
      <c r="D19" s="52"/>
      <c r="E19" s="32"/>
      <c r="F19" s="256"/>
      <c r="G19" s="256"/>
      <c r="H19" s="23"/>
      <c r="I19" s="23"/>
      <c r="J19" s="23"/>
      <c r="K19" s="23"/>
      <c r="L19" s="23"/>
      <c r="M19" s="31"/>
      <c r="N19" s="257" t="s">
        <v>12</v>
      </c>
      <c r="O19" s="257"/>
      <c r="P19" s="258"/>
      <c r="Q19" s="258"/>
      <c r="R19" s="258"/>
      <c r="AA19" s="26"/>
      <c r="AB19" s="28"/>
    </row>
    <row r="20" spans="1:30" s="15" customFormat="1" ht="26.25" customHeight="1">
      <c r="A20" s="14" t="s">
        <v>1</v>
      </c>
      <c r="B20" s="14" t="s">
        <v>10</v>
      </c>
      <c r="C20" s="14" t="s">
        <v>2</v>
      </c>
      <c r="D20" s="53" t="s">
        <v>3</v>
      </c>
      <c r="E20" s="14" t="s">
        <v>4</v>
      </c>
      <c r="F20" s="14" t="s">
        <v>8</v>
      </c>
      <c r="G20" s="14" t="s">
        <v>6</v>
      </c>
      <c r="H20" s="14" t="s">
        <v>30</v>
      </c>
      <c r="I20" s="14" t="s">
        <v>26</v>
      </c>
      <c r="J20" s="14" t="s">
        <v>17</v>
      </c>
      <c r="K20" s="14"/>
      <c r="L20" s="14"/>
      <c r="M20" s="14" t="s">
        <v>7</v>
      </c>
      <c r="N20" s="251" t="s">
        <v>8</v>
      </c>
      <c r="O20" s="251"/>
      <c r="P20" s="251"/>
      <c r="Q20" s="49" t="s">
        <v>9</v>
      </c>
      <c r="R20" s="50" t="s">
        <v>1</v>
      </c>
      <c r="T20" s="17"/>
      <c r="U20" s="19"/>
      <c r="AA20" s="18"/>
      <c r="AB20" s="48"/>
      <c r="AC20" s="17"/>
      <c r="AD20" s="19"/>
    </row>
    <row r="21" spans="1:18" s="4" customFormat="1" ht="15.75" customHeight="1">
      <c r="A21" s="203">
        <v>1</v>
      </c>
      <c r="B21" s="37">
        <v>13</v>
      </c>
      <c r="C21" s="70" t="s">
        <v>41</v>
      </c>
      <c r="D21" s="37">
        <v>2001</v>
      </c>
      <c r="E21" s="191" t="s">
        <v>88</v>
      </c>
      <c r="F21" s="38" t="str">
        <f>L21</f>
        <v>13:51,2</v>
      </c>
      <c r="G21" s="55" t="str">
        <f>LOOKUP(K21,$Z$2:$AG$2,$Z$1:$AG$1)</f>
        <v>КМС</v>
      </c>
      <c r="H21" s="55">
        <f>LOOKUP(A21,$AI$1:$AQ$1,$AI$2:$AQ$2)</f>
        <v>9</v>
      </c>
      <c r="I21" s="56">
        <v>13</v>
      </c>
      <c r="J21" s="57" t="s">
        <v>282</v>
      </c>
      <c r="K21" s="58">
        <f>((I21*100)+J21)</f>
        <v>1351.2</v>
      </c>
      <c r="L21" s="198" t="str">
        <f>CONCATENATE(I21,":",J21)</f>
        <v>13:51,2</v>
      </c>
      <c r="M21" s="70" t="s">
        <v>43</v>
      </c>
      <c r="N21" s="34"/>
      <c r="O21" s="39"/>
      <c r="P21" s="39"/>
      <c r="Q21" s="39"/>
      <c r="R21" s="39"/>
    </row>
    <row r="22" spans="1:18" s="4" customFormat="1" ht="15.75" customHeight="1">
      <c r="A22" s="37">
        <v>2</v>
      </c>
      <c r="B22" s="55">
        <v>187</v>
      </c>
      <c r="C22" s="36" t="s">
        <v>114</v>
      </c>
      <c r="D22" s="37">
        <v>2002</v>
      </c>
      <c r="E22" s="70" t="s">
        <v>108</v>
      </c>
      <c r="F22" s="43" t="str">
        <f>L22</f>
        <v>14:35,2</v>
      </c>
      <c r="G22" s="55">
        <f>LOOKUP(K22,$Z$2:$AG$2,$Z$1:$AG$1)</f>
        <v>1</v>
      </c>
      <c r="H22" s="34">
        <f>LOOKUP(A22,$AI$1:$AQ$1,$AI$2:$AQ$2)</f>
        <v>7</v>
      </c>
      <c r="I22" s="44">
        <v>14</v>
      </c>
      <c r="J22" s="45" t="s">
        <v>250</v>
      </c>
      <c r="K22" s="46">
        <f>((I22*100)+J22)</f>
        <v>1435.2</v>
      </c>
      <c r="L22" s="47" t="str">
        <f>CONCATENATE(I22,":",J22)</f>
        <v>14:35,2</v>
      </c>
      <c r="M22" s="36" t="s">
        <v>112</v>
      </c>
      <c r="N22" s="34"/>
      <c r="O22" s="39"/>
      <c r="P22" s="39"/>
      <c r="Q22" s="39"/>
      <c r="R22" s="39"/>
    </row>
    <row r="23" spans="1:18" s="4" customFormat="1" ht="15.75" customHeight="1">
      <c r="A23" s="203">
        <v>3</v>
      </c>
      <c r="B23" s="55">
        <v>181</v>
      </c>
      <c r="C23" s="36" t="s">
        <v>107</v>
      </c>
      <c r="D23" s="37">
        <v>2002</v>
      </c>
      <c r="E23" s="70" t="s">
        <v>105</v>
      </c>
      <c r="F23" s="38" t="str">
        <f>L23</f>
        <v>14:49,8</v>
      </c>
      <c r="G23" s="55">
        <f>LOOKUP(K23,$Z$2:$AG$2,$Z$1:$AG$1)</f>
        <v>1</v>
      </c>
      <c r="H23" s="34">
        <f>LOOKUP(A23,$AI$1:$AQ$1,$AI$2:$AQ$2)</f>
        <v>6</v>
      </c>
      <c r="I23" s="56">
        <v>14</v>
      </c>
      <c r="J23" s="57" t="s">
        <v>283</v>
      </c>
      <c r="K23" s="58">
        <f>((I23*100)+J23)</f>
        <v>1449.8</v>
      </c>
      <c r="L23" s="35" t="str">
        <f>CONCATENATE(I23,":",J23)</f>
        <v>14:49,8</v>
      </c>
      <c r="M23" s="70" t="s">
        <v>106</v>
      </c>
      <c r="N23" s="34"/>
      <c r="O23" s="39"/>
      <c r="P23" s="39"/>
      <c r="Q23" s="39"/>
      <c r="R23" s="39"/>
    </row>
    <row r="24" spans="1:18" s="4" customFormat="1" ht="15.75" customHeight="1">
      <c r="A24" s="203">
        <v>4</v>
      </c>
      <c r="B24" s="55">
        <v>11</v>
      </c>
      <c r="C24" s="36" t="s">
        <v>89</v>
      </c>
      <c r="D24" s="38">
        <v>2002</v>
      </c>
      <c r="E24" s="42" t="s">
        <v>34</v>
      </c>
      <c r="F24" s="38" t="str">
        <f>L24</f>
        <v>15:27,1</v>
      </c>
      <c r="G24" s="55">
        <f>LOOKUP(K24,$Z$2:$AG$2,$Z$1:$AG$1)</f>
        <v>2</v>
      </c>
      <c r="H24" s="55">
        <f>LOOKUP(A24,$AI$1:$AQ$1,$AI$2:$AQ$2)</f>
        <v>5</v>
      </c>
      <c r="I24" s="56">
        <v>15</v>
      </c>
      <c r="J24" s="57" t="s">
        <v>284</v>
      </c>
      <c r="K24" s="58">
        <f>((I24*100)+J24)</f>
        <v>1527.1</v>
      </c>
      <c r="L24" s="35" t="str">
        <f>CONCATENATE(I24,":",J24)</f>
        <v>15:27,1</v>
      </c>
      <c r="M24" s="36" t="s">
        <v>129</v>
      </c>
      <c r="N24" s="34"/>
      <c r="O24" s="39"/>
      <c r="P24" s="39"/>
      <c r="Q24" s="39"/>
      <c r="R24" s="39"/>
    </row>
    <row r="25" spans="1:18" s="4" customFormat="1" ht="15.75" customHeight="1">
      <c r="A25" s="37">
        <v>5</v>
      </c>
      <c r="B25" s="34">
        <v>188</v>
      </c>
      <c r="C25" s="42" t="s">
        <v>196</v>
      </c>
      <c r="D25" s="43">
        <v>2002</v>
      </c>
      <c r="E25" s="42" t="s">
        <v>108</v>
      </c>
      <c r="F25" s="43" t="str">
        <f>L25</f>
        <v>15:43,3</v>
      </c>
      <c r="G25" s="55">
        <f>LOOKUP(K25,$Z$2:$AG$2,$Z$1:$AG$1)</f>
        <v>2</v>
      </c>
      <c r="H25" s="34">
        <f>LOOKUP(A25,$AI$1:$AQ$1,$AI$2:$AQ$2)</f>
        <v>4</v>
      </c>
      <c r="I25" s="44">
        <v>15</v>
      </c>
      <c r="J25" s="45" t="s">
        <v>287</v>
      </c>
      <c r="K25" s="46">
        <f>((I25*100)+J25)</f>
        <v>1543.3</v>
      </c>
      <c r="L25" s="47" t="str">
        <f>CONCATENATE(I25,":",J25)</f>
        <v>15:43,3</v>
      </c>
      <c r="M25" s="42" t="s">
        <v>112</v>
      </c>
      <c r="N25" s="34"/>
      <c r="O25" s="39"/>
      <c r="P25" s="39"/>
      <c r="Q25" s="39"/>
      <c r="R25" s="39"/>
    </row>
    <row r="26" spans="1:28" s="10" customFormat="1" ht="15.75" customHeight="1">
      <c r="A26" s="249" t="s">
        <v>122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AA26" s="21"/>
      <c r="AB26" s="13"/>
    </row>
    <row r="27" spans="1:28" s="10" customFormat="1" ht="15.75" customHeight="1">
      <c r="A27" s="250" t="s">
        <v>24</v>
      </c>
      <c r="B27" s="250"/>
      <c r="C27" s="250"/>
      <c r="D27" s="250"/>
      <c r="E27" s="250"/>
      <c r="F27" s="250"/>
      <c r="G27" s="250"/>
      <c r="H27" s="250"/>
      <c r="I27" s="250"/>
      <c r="J27" s="250"/>
      <c r="K27" s="250"/>
      <c r="L27" s="250"/>
      <c r="M27" s="250"/>
      <c r="N27" s="250"/>
      <c r="O27" s="250"/>
      <c r="P27" s="250"/>
      <c r="Q27" s="250"/>
      <c r="R27" s="250"/>
      <c r="AA27" s="24"/>
      <c r="AB27" s="25"/>
    </row>
    <row r="28" spans="1:28" s="27" customFormat="1" ht="13.5" customHeight="1">
      <c r="A28" s="20"/>
      <c r="B28" s="202"/>
      <c r="C28" s="30"/>
      <c r="D28" s="52"/>
      <c r="E28" s="32"/>
      <c r="F28" s="256"/>
      <c r="G28" s="256"/>
      <c r="H28" s="23"/>
      <c r="I28" s="23"/>
      <c r="J28" s="23"/>
      <c r="K28" s="23"/>
      <c r="L28" s="23"/>
      <c r="M28" s="31"/>
      <c r="N28" s="257" t="s">
        <v>12</v>
      </c>
      <c r="O28" s="257"/>
      <c r="P28" s="258"/>
      <c r="Q28" s="258"/>
      <c r="R28" s="258"/>
      <c r="AA28" s="26"/>
      <c r="AB28" s="28"/>
    </row>
    <row r="29" spans="1:30" s="15" customFormat="1" ht="26.25" customHeight="1">
      <c r="A29" s="14" t="s">
        <v>1</v>
      </c>
      <c r="B29" s="14" t="s">
        <v>10</v>
      </c>
      <c r="C29" s="14" t="s">
        <v>2</v>
      </c>
      <c r="D29" s="53" t="s">
        <v>3</v>
      </c>
      <c r="E29" s="14" t="s">
        <v>4</v>
      </c>
      <c r="F29" s="14" t="s">
        <v>8</v>
      </c>
      <c r="G29" s="14" t="s">
        <v>6</v>
      </c>
      <c r="H29" s="14" t="s">
        <v>30</v>
      </c>
      <c r="I29" s="14" t="s">
        <v>26</v>
      </c>
      <c r="J29" s="14" t="s">
        <v>17</v>
      </c>
      <c r="K29" s="14"/>
      <c r="L29" s="14"/>
      <c r="M29" s="14" t="s">
        <v>7</v>
      </c>
      <c r="N29" s="251" t="s">
        <v>8</v>
      </c>
      <c r="O29" s="251"/>
      <c r="P29" s="251"/>
      <c r="Q29" s="49" t="s">
        <v>9</v>
      </c>
      <c r="R29" s="50" t="s">
        <v>1</v>
      </c>
      <c r="T29" s="17"/>
      <c r="U29" s="19"/>
      <c r="AA29" s="18"/>
      <c r="AB29" s="48"/>
      <c r="AC29" s="17"/>
      <c r="AD29" s="19"/>
    </row>
    <row r="30" spans="1:18" s="4" customFormat="1" ht="17.25" customHeight="1">
      <c r="A30" s="199">
        <v>1</v>
      </c>
      <c r="B30" s="34">
        <v>185</v>
      </c>
      <c r="C30" s="42" t="s">
        <v>111</v>
      </c>
      <c r="D30" s="43">
        <v>1998</v>
      </c>
      <c r="E30" s="42" t="s">
        <v>199</v>
      </c>
      <c r="F30" s="43" t="str">
        <f>L30</f>
        <v>12:50,8</v>
      </c>
      <c r="G30" s="34" t="str">
        <f>LOOKUP(K30,$Z$2:$AG$2,$Z$1:$AG$1)</f>
        <v>КМС</v>
      </c>
      <c r="H30" s="34">
        <f>LOOKUP(A30,$AI$1:$AQ$1,$AI$2:$AQ$2)</f>
        <v>9</v>
      </c>
      <c r="I30" s="44">
        <v>12</v>
      </c>
      <c r="J30" s="45" t="s">
        <v>259</v>
      </c>
      <c r="K30" s="46">
        <f>((I30*100)+J30)</f>
        <v>1250.8</v>
      </c>
      <c r="L30" s="194" t="str">
        <f>CONCATENATE(I30,":",J30)</f>
        <v>12:50,8</v>
      </c>
      <c r="M30" s="42" t="s">
        <v>112</v>
      </c>
      <c r="N30" s="34"/>
      <c r="O30" s="39"/>
      <c r="P30" s="39"/>
      <c r="Q30" s="39"/>
      <c r="R30" s="39"/>
    </row>
    <row r="31" spans="1:18" s="4" customFormat="1" ht="16.5" customHeight="1">
      <c r="A31" s="41">
        <v>2</v>
      </c>
      <c r="B31" s="74">
        <v>186</v>
      </c>
      <c r="C31" s="75" t="s">
        <v>113</v>
      </c>
      <c r="D31" s="76">
        <v>1998</v>
      </c>
      <c r="E31" s="75" t="s">
        <v>108</v>
      </c>
      <c r="F31" s="43" t="str">
        <f>L31</f>
        <v>13:18,0</v>
      </c>
      <c r="G31" s="34" t="str">
        <f>LOOKUP(K31,$Z$2:$AG$2,$Z$1:$AG$1)</f>
        <v>КМС</v>
      </c>
      <c r="H31" s="34">
        <f>LOOKUP(A31,$AI$1:$AQ$1,$AI$2:$AQ$2)</f>
        <v>7</v>
      </c>
      <c r="I31" s="44">
        <v>13</v>
      </c>
      <c r="J31" s="45" t="s">
        <v>260</v>
      </c>
      <c r="K31" s="46">
        <f>((I31*100)+J31)</f>
        <v>1318</v>
      </c>
      <c r="L31" s="47" t="str">
        <f>CONCATENATE(I31,":",J31)</f>
        <v>13:18,0</v>
      </c>
      <c r="M31" s="75" t="s">
        <v>112</v>
      </c>
      <c r="N31" s="34"/>
      <c r="O31" s="39"/>
      <c r="P31" s="39"/>
      <c r="Q31" s="39"/>
      <c r="R31" s="39"/>
    </row>
    <row r="32" spans="1:18" s="4" customFormat="1" ht="16.5" customHeight="1">
      <c r="A32" s="41">
        <v>3</v>
      </c>
      <c r="B32" s="34">
        <v>19</v>
      </c>
      <c r="C32" s="42" t="s">
        <v>36</v>
      </c>
      <c r="D32" s="43">
        <v>2000</v>
      </c>
      <c r="E32" s="42" t="s">
        <v>34</v>
      </c>
      <c r="F32" s="43" t="str">
        <f>L32</f>
        <v>13:27,2</v>
      </c>
      <c r="G32" s="34" t="str">
        <f>LOOKUP(K32,$Z$2:$AG$2,$Z$1:$AG$1)</f>
        <v>КМС</v>
      </c>
      <c r="H32" s="34">
        <f>LOOKUP(A32,$AI$1:$AQ$1,$AI$2:$AQ$2)</f>
        <v>6</v>
      </c>
      <c r="I32" s="44">
        <v>13</v>
      </c>
      <c r="J32" s="45" t="s">
        <v>261</v>
      </c>
      <c r="K32" s="46">
        <f>((I32*100)+J32)</f>
        <v>1327.2</v>
      </c>
      <c r="L32" s="47" t="str">
        <f>CONCATENATE(I32,":",J32)</f>
        <v>13:27,2</v>
      </c>
      <c r="M32" s="42" t="s">
        <v>85</v>
      </c>
      <c r="N32" s="34"/>
      <c r="O32" s="39"/>
      <c r="P32" s="39"/>
      <c r="Q32" s="39"/>
      <c r="R32" s="39"/>
    </row>
    <row r="33" spans="1:30" s="4" customFormat="1" ht="17.25" customHeight="1">
      <c r="A33" s="41">
        <v>4</v>
      </c>
      <c r="B33" s="37">
        <v>20</v>
      </c>
      <c r="C33" s="70" t="s">
        <v>44</v>
      </c>
      <c r="D33" s="37">
        <v>1999</v>
      </c>
      <c r="E33" s="191" t="s">
        <v>77</v>
      </c>
      <c r="F33" s="43" t="str">
        <f>L33</f>
        <v>14:14,2</v>
      </c>
      <c r="G33" s="34" t="str">
        <f>LOOKUP(K33,$Z$2:$AG$2,$Z$1:$AG$1)</f>
        <v>КМС</v>
      </c>
      <c r="H33" s="34">
        <f>LOOKUP(A33,$AI$1:$AQ$1,$AI$2:$AQ$2)</f>
        <v>5</v>
      </c>
      <c r="I33" s="44">
        <v>14</v>
      </c>
      <c r="J33" s="45" t="s">
        <v>262</v>
      </c>
      <c r="K33" s="46">
        <f>((I33*100)+J33)</f>
        <v>1414.2</v>
      </c>
      <c r="L33" s="47" t="str">
        <f>CONCATENATE(I33,":",J33)</f>
        <v>14:14,2</v>
      </c>
      <c r="M33" s="70" t="s">
        <v>43</v>
      </c>
      <c r="N33" s="34"/>
      <c r="O33" s="39"/>
      <c r="P33" s="39"/>
      <c r="Q33" s="39"/>
      <c r="R33" s="39"/>
      <c r="U33" s="8"/>
      <c r="AD33" s="8"/>
    </row>
  </sheetData>
  <sheetProtection/>
  <mergeCells count="27">
    <mergeCell ref="N10:P10"/>
    <mergeCell ref="A1:R1"/>
    <mergeCell ref="A2:R2"/>
    <mergeCell ref="A3:R3"/>
    <mergeCell ref="A4:R4"/>
    <mergeCell ref="D5:L5"/>
    <mergeCell ref="M5:R5"/>
    <mergeCell ref="F9:G9"/>
    <mergeCell ref="N9:O9"/>
    <mergeCell ref="P9:R9"/>
    <mergeCell ref="N29:P29"/>
    <mergeCell ref="A17:R17"/>
    <mergeCell ref="A18:R18"/>
    <mergeCell ref="F19:G19"/>
    <mergeCell ref="N19:O19"/>
    <mergeCell ref="P19:R19"/>
    <mergeCell ref="N20:P20"/>
    <mergeCell ref="S3:X3"/>
    <mergeCell ref="Z3:AG3"/>
    <mergeCell ref="AI3:AQ3"/>
    <mergeCell ref="A26:R26"/>
    <mergeCell ref="A27:R27"/>
    <mergeCell ref="F28:G28"/>
    <mergeCell ref="N28:O28"/>
    <mergeCell ref="P28:R28"/>
    <mergeCell ref="A7:R7"/>
    <mergeCell ref="A8:R8"/>
  </mergeCells>
  <printOptions horizontalCentered="1"/>
  <pageMargins left="0.1968503937007874" right="0.15748031496062992" top="0.15748031496062992" bottom="0.15748031496062992" header="0.15748031496062992" footer="0.15748031496062992"/>
  <pageSetup fitToHeight="1" fitToWidth="1" horizontalDpi="600" verticalDpi="600" orientation="landscape" paperSize="9" r:id="rId1"/>
  <rowBreaks count="1" manualBreakCount="1">
    <brk id="25" max="17" man="1"/>
  </rowBreaks>
  <colBreaks count="1" manualBreakCount="1">
    <brk id="13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DK34"/>
  <sheetViews>
    <sheetView view="pageBreakPreview" zoomScaleSheetLayoutView="100" zoomScalePageLayoutView="0" workbookViewId="0" topLeftCell="A1">
      <selection activeCell="AQ1" sqref="S1:AQ16384"/>
    </sheetView>
  </sheetViews>
  <sheetFormatPr defaultColWidth="9.00390625" defaultRowHeight="12.75"/>
  <cols>
    <col min="1" max="1" width="6.00390625" style="5" customWidth="1"/>
    <col min="2" max="2" width="5.75390625" style="2" customWidth="1"/>
    <col min="3" max="3" width="22.125" style="1" customWidth="1"/>
    <col min="4" max="4" width="7.75390625" style="54" customWidth="1"/>
    <col min="5" max="5" width="36.125" style="3" customWidth="1"/>
    <col min="6" max="6" width="7.75390625" style="2" customWidth="1"/>
    <col min="7" max="8" width="7.125" style="2" customWidth="1"/>
    <col min="9" max="12" width="6.25390625" style="2" hidden="1" customWidth="1"/>
    <col min="13" max="13" width="36.375" style="1" customWidth="1"/>
    <col min="14" max="14" width="5.375" style="2" hidden="1" customWidth="1"/>
    <col min="15" max="16" width="5.375" style="1" hidden="1" customWidth="1"/>
    <col min="17" max="17" width="6.125" style="1" hidden="1" customWidth="1"/>
    <col min="18" max="18" width="4.375" style="1" hidden="1" customWidth="1"/>
    <col min="19" max="19" width="5.375" style="1" hidden="1" customWidth="1"/>
    <col min="20" max="21" width="5.375" style="16" hidden="1" customWidth="1"/>
    <col min="22" max="24" width="5.375" style="1" hidden="1" customWidth="1"/>
    <col min="25" max="25" width="3.375" style="1" hidden="1" customWidth="1"/>
    <col min="26" max="26" width="5.375" style="1" hidden="1" customWidth="1"/>
    <col min="27" max="30" width="5.375" style="16" hidden="1" customWidth="1"/>
    <col min="31" max="33" width="5.375" style="1" hidden="1" customWidth="1"/>
    <col min="34" max="43" width="3.375" style="1" hidden="1" customWidth="1"/>
    <col min="44" max="104" width="3.375" style="1" customWidth="1"/>
    <col min="105" max="16384" width="9.125" style="1" customWidth="1"/>
  </cols>
  <sheetData>
    <row r="1" spans="1:43" s="10" customFormat="1" ht="17.25" customHeight="1">
      <c r="A1" s="253" t="s">
        <v>21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64">
        <v>2</v>
      </c>
      <c r="T1" s="65">
        <v>3</v>
      </c>
      <c r="U1" s="64" t="s">
        <v>13</v>
      </c>
      <c r="V1" s="64" t="s">
        <v>14</v>
      </c>
      <c r="W1" s="64" t="s">
        <v>15</v>
      </c>
      <c r="X1" s="64" t="s">
        <v>16</v>
      </c>
      <c r="Z1" s="64" t="s">
        <v>11</v>
      </c>
      <c r="AA1" s="64">
        <v>1</v>
      </c>
      <c r="AB1" s="64">
        <v>2</v>
      </c>
      <c r="AC1" s="65">
        <v>3</v>
      </c>
      <c r="AD1" s="64" t="s">
        <v>209</v>
      </c>
      <c r="AE1" s="64" t="s">
        <v>208</v>
      </c>
      <c r="AF1" s="64" t="s">
        <v>207</v>
      </c>
      <c r="AG1" s="64" t="s">
        <v>16</v>
      </c>
      <c r="AI1" s="67">
        <v>1</v>
      </c>
      <c r="AJ1" s="68">
        <v>2</v>
      </c>
      <c r="AK1" s="67">
        <v>3</v>
      </c>
      <c r="AL1" s="67">
        <v>4</v>
      </c>
      <c r="AM1" s="68">
        <v>5</v>
      </c>
      <c r="AN1" s="67">
        <v>6</v>
      </c>
      <c r="AO1" s="39">
        <v>7</v>
      </c>
      <c r="AP1" s="39">
        <v>8</v>
      </c>
      <c r="AQ1" s="39">
        <v>9</v>
      </c>
    </row>
    <row r="2" spans="1:43" s="10" customFormat="1" ht="17.25" customHeight="1">
      <c r="A2" s="253" t="s">
        <v>203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66">
        <v>204</v>
      </c>
      <c r="T2" s="66">
        <v>920.1</v>
      </c>
      <c r="U2" s="66">
        <v>1000.1</v>
      </c>
      <c r="V2" s="66">
        <v>1050.1</v>
      </c>
      <c r="W2" s="66">
        <v>1150.1</v>
      </c>
      <c r="X2" s="66">
        <v>1255.1</v>
      </c>
      <c r="Z2" s="66">
        <v>204</v>
      </c>
      <c r="AA2" s="66">
        <v>1245.1</v>
      </c>
      <c r="AB2" s="66">
        <v>1340.1</v>
      </c>
      <c r="AC2" s="66">
        <v>1440.1</v>
      </c>
      <c r="AD2" s="66">
        <v>1550.1</v>
      </c>
      <c r="AE2" s="66">
        <v>1700.1</v>
      </c>
      <c r="AF2" s="66">
        <v>1815.1</v>
      </c>
      <c r="AG2" s="66">
        <v>1930.1</v>
      </c>
      <c r="AI2" s="67">
        <v>9</v>
      </c>
      <c r="AJ2" s="68">
        <v>7</v>
      </c>
      <c r="AK2" s="67">
        <v>6</v>
      </c>
      <c r="AL2" s="69">
        <v>5</v>
      </c>
      <c r="AM2" s="67">
        <v>4</v>
      </c>
      <c r="AN2" s="67">
        <v>3</v>
      </c>
      <c r="AO2" s="39">
        <v>2</v>
      </c>
      <c r="AP2" s="39">
        <v>1</v>
      </c>
      <c r="AQ2" s="39">
        <v>0</v>
      </c>
    </row>
    <row r="3" spans="1:43" s="10" customFormat="1" ht="17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2" t="s">
        <v>206</v>
      </c>
      <c r="T3" s="252"/>
      <c r="U3" s="252"/>
      <c r="V3" s="252"/>
      <c r="W3" s="252"/>
      <c r="X3" s="252"/>
      <c r="Z3" s="252" t="s">
        <v>29</v>
      </c>
      <c r="AA3" s="252"/>
      <c r="AB3" s="252"/>
      <c r="AC3" s="252"/>
      <c r="AD3" s="252"/>
      <c r="AE3" s="252"/>
      <c r="AF3" s="252"/>
      <c r="AG3" s="252"/>
      <c r="AI3" s="248" t="s">
        <v>31</v>
      </c>
      <c r="AJ3" s="248"/>
      <c r="AK3" s="248"/>
      <c r="AL3" s="248"/>
      <c r="AM3" s="248"/>
      <c r="AN3" s="248"/>
      <c r="AO3" s="248"/>
      <c r="AP3" s="248"/>
      <c r="AQ3" s="248"/>
    </row>
    <row r="4" spans="1:115" s="10" customFormat="1" ht="35.25" customHeight="1">
      <c r="A4" s="254" t="s">
        <v>300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W4" s="33"/>
      <c r="X4" s="40"/>
      <c r="Y4" s="33"/>
      <c r="AF4" s="33"/>
      <c r="AG4" s="40"/>
      <c r="AH4" s="33"/>
      <c r="AI4" s="40"/>
      <c r="AJ4" s="33"/>
      <c r="AK4" s="33"/>
      <c r="AL4" s="40"/>
      <c r="AM4" s="33"/>
      <c r="AN4" s="33"/>
      <c r="AO4" s="40"/>
      <c r="AP4" s="33"/>
      <c r="AQ4" s="33"/>
      <c r="AR4" s="33"/>
      <c r="AS4" s="40"/>
      <c r="AT4" s="33"/>
      <c r="AU4" s="33"/>
      <c r="AV4" s="40"/>
      <c r="AW4" s="33"/>
      <c r="AX4" s="33"/>
      <c r="AY4" s="40"/>
      <c r="AZ4" s="33"/>
      <c r="BA4" s="33"/>
      <c r="BB4" s="40"/>
      <c r="BC4" s="33"/>
      <c r="BD4" s="33"/>
      <c r="BE4" s="40"/>
      <c r="BF4" s="33"/>
      <c r="BG4" s="33"/>
      <c r="BH4" s="40"/>
      <c r="BI4" s="33"/>
      <c r="BJ4" s="33"/>
      <c r="BK4" s="40"/>
      <c r="BL4" s="33"/>
      <c r="BM4" s="33"/>
      <c r="BN4" s="40"/>
      <c r="BO4" s="33"/>
      <c r="BP4" s="33"/>
      <c r="BQ4" s="40"/>
      <c r="BR4" s="33"/>
      <c r="BS4" s="33"/>
      <c r="BT4" s="40"/>
      <c r="BU4" s="33"/>
      <c r="BV4" s="33"/>
      <c r="BW4" s="40"/>
      <c r="BX4" s="33"/>
      <c r="BY4" s="33"/>
      <c r="BZ4" s="40"/>
      <c r="CA4" s="33"/>
      <c r="CB4" s="33"/>
      <c r="CC4" s="40"/>
      <c r="CD4" s="33"/>
      <c r="CE4" s="33"/>
      <c r="CF4" s="40"/>
      <c r="CG4" s="33"/>
      <c r="CH4" s="33"/>
      <c r="CI4" s="40"/>
      <c r="CJ4" s="33"/>
      <c r="CK4" s="33"/>
      <c r="CL4" s="40"/>
      <c r="CM4" s="33"/>
      <c r="CN4" s="33"/>
      <c r="CO4" s="40"/>
      <c r="CP4" s="33"/>
      <c r="CQ4" s="33"/>
      <c r="CR4" s="40"/>
      <c r="CS4" s="33"/>
      <c r="CT4" s="33"/>
      <c r="CU4" s="40"/>
      <c r="CV4" s="33"/>
      <c r="CW4" s="33"/>
      <c r="CX4" s="40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</row>
    <row r="5" spans="1:28" s="10" customFormat="1" ht="15.75" customHeight="1">
      <c r="A5" s="9"/>
      <c r="B5" s="11"/>
      <c r="C5" s="12" t="s">
        <v>0</v>
      </c>
      <c r="D5" s="255" t="s">
        <v>19</v>
      </c>
      <c r="E5" s="255"/>
      <c r="F5" s="255"/>
      <c r="G5" s="255"/>
      <c r="H5" s="255"/>
      <c r="I5" s="255"/>
      <c r="J5" s="255"/>
      <c r="K5" s="255"/>
      <c r="L5" s="255"/>
      <c r="M5" s="255" t="s">
        <v>121</v>
      </c>
      <c r="N5" s="255"/>
      <c r="O5" s="255"/>
      <c r="P5" s="255"/>
      <c r="Q5" s="255"/>
      <c r="R5" s="255"/>
      <c r="AA5" s="21"/>
      <c r="AB5" s="13"/>
    </row>
    <row r="6" spans="1:28" s="10" customFormat="1" ht="15.75" customHeight="1">
      <c r="A6" s="9"/>
      <c r="B6" s="11"/>
      <c r="C6" s="12"/>
      <c r="D6" s="51"/>
      <c r="E6" s="22"/>
      <c r="F6" s="22"/>
      <c r="G6" s="22"/>
      <c r="H6" s="22"/>
      <c r="I6" s="22"/>
      <c r="J6" s="22"/>
      <c r="K6" s="22"/>
      <c r="L6" s="22"/>
      <c r="M6" s="29"/>
      <c r="N6" s="22"/>
      <c r="O6" s="22"/>
      <c r="P6" s="22"/>
      <c r="Q6" s="22"/>
      <c r="R6" s="22"/>
      <c r="AA6" s="21"/>
      <c r="AB6" s="13"/>
    </row>
    <row r="7" spans="1:28" s="10" customFormat="1" ht="15.75" customHeight="1">
      <c r="A7" s="249" t="s">
        <v>255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  <c r="AA7" s="21"/>
      <c r="AB7" s="13"/>
    </row>
    <row r="8" spans="1:28" s="10" customFormat="1" ht="15.75" customHeight="1">
      <c r="A8" s="250" t="s">
        <v>23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  <c r="AA8" s="24"/>
      <c r="AB8" s="25"/>
    </row>
    <row r="9" spans="1:28" s="27" customFormat="1" ht="13.5" customHeight="1">
      <c r="A9" s="20"/>
      <c r="B9" s="202"/>
      <c r="C9" s="30"/>
      <c r="D9" s="52"/>
      <c r="E9" s="32"/>
      <c r="F9" s="256"/>
      <c r="G9" s="256"/>
      <c r="H9" s="23"/>
      <c r="I9" s="23"/>
      <c r="J9" s="23"/>
      <c r="K9" s="23"/>
      <c r="L9" s="23"/>
      <c r="M9" s="31"/>
      <c r="N9" s="257" t="s">
        <v>12</v>
      </c>
      <c r="O9" s="257"/>
      <c r="P9" s="258"/>
      <c r="Q9" s="258"/>
      <c r="R9" s="258"/>
      <c r="AA9" s="26"/>
      <c r="AB9" s="28"/>
    </row>
    <row r="10" spans="1:30" s="15" customFormat="1" ht="26.25" customHeight="1">
      <c r="A10" s="14" t="s">
        <v>1</v>
      </c>
      <c r="B10" s="14" t="s">
        <v>10</v>
      </c>
      <c r="C10" s="14" t="s">
        <v>2</v>
      </c>
      <c r="D10" s="53" t="s">
        <v>3</v>
      </c>
      <c r="E10" s="14" t="s">
        <v>4</v>
      </c>
      <c r="F10" s="14" t="s">
        <v>25</v>
      </c>
      <c r="G10" s="14" t="s">
        <v>6</v>
      </c>
      <c r="H10" s="14" t="s">
        <v>30</v>
      </c>
      <c r="I10" s="14" t="s">
        <v>26</v>
      </c>
      <c r="J10" s="14" t="s">
        <v>17</v>
      </c>
      <c r="K10" s="14"/>
      <c r="L10" s="14"/>
      <c r="M10" s="14" t="s">
        <v>7</v>
      </c>
      <c r="N10" s="251" t="s">
        <v>8</v>
      </c>
      <c r="O10" s="251"/>
      <c r="P10" s="251"/>
      <c r="Q10" s="49" t="s">
        <v>9</v>
      </c>
      <c r="R10" s="50" t="s">
        <v>1</v>
      </c>
      <c r="T10" s="17"/>
      <c r="U10" s="19"/>
      <c r="AA10" s="18"/>
      <c r="AB10" s="48"/>
      <c r="AC10" s="17"/>
      <c r="AD10" s="19"/>
    </row>
    <row r="11" spans="1:30" s="61" customFormat="1" ht="14.25" customHeight="1">
      <c r="A11" s="203">
        <v>1</v>
      </c>
      <c r="B11" s="37">
        <v>10</v>
      </c>
      <c r="C11" s="70" t="s">
        <v>97</v>
      </c>
      <c r="D11" s="37">
        <v>2003</v>
      </c>
      <c r="E11" s="191" t="s">
        <v>130</v>
      </c>
      <c r="F11" s="38" t="str">
        <f>L11</f>
        <v>8:09,3</v>
      </c>
      <c r="G11" s="55">
        <f>LOOKUP(K11,$S$2:$X$2,$S$1:$X$1)</f>
        <v>2</v>
      </c>
      <c r="H11" s="55">
        <f>LOOKUP(A11,$AI$1:$AQ$1,$AI$2:$AQ$2)</f>
        <v>9</v>
      </c>
      <c r="I11" s="56">
        <v>8</v>
      </c>
      <c r="J11" s="57" t="s">
        <v>245</v>
      </c>
      <c r="K11" s="58">
        <f>((I11*100)+J11)</f>
        <v>809.3</v>
      </c>
      <c r="L11" s="198" t="str">
        <f>CONCATENATE(I11,":",J11)</f>
        <v>8:09,3</v>
      </c>
      <c r="M11" s="70" t="s">
        <v>38</v>
      </c>
      <c r="N11" s="55"/>
      <c r="O11" s="59"/>
      <c r="P11" s="59"/>
      <c r="Q11" s="59"/>
      <c r="R11" s="59"/>
      <c r="U11" s="60"/>
      <c r="AA11" s="62"/>
      <c r="AB11" s="63"/>
      <c r="AD11" s="60"/>
    </row>
    <row r="12" spans="1:30" s="61" customFormat="1" ht="14.25" customHeight="1">
      <c r="A12" s="203">
        <v>2</v>
      </c>
      <c r="B12" s="37">
        <v>9</v>
      </c>
      <c r="C12" s="70" t="s">
        <v>46</v>
      </c>
      <c r="D12" s="37">
        <v>2004</v>
      </c>
      <c r="E12" s="191" t="s">
        <v>35</v>
      </c>
      <c r="F12" s="38" t="str">
        <f>L12</f>
        <v>8:58,3</v>
      </c>
      <c r="G12" s="55">
        <f>LOOKUP(K12,$S$2:$X$2,$S$1:$X$1)</f>
        <v>2</v>
      </c>
      <c r="H12" s="55">
        <f>LOOKUP(A12,$AI$1:$AQ$1,$AI$2:$AQ$2)</f>
        <v>7</v>
      </c>
      <c r="I12" s="56">
        <v>8</v>
      </c>
      <c r="J12" s="57" t="s">
        <v>313</v>
      </c>
      <c r="K12" s="58">
        <f>((I12*100)+J12)</f>
        <v>858.3</v>
      </c>
      <c r="L12" s="198" t="str">
        <f>CONCATENATE(I12,":",J12)</f>
        <v>8:58,3</v>
      </c>
      <c r="M12" s="70" t="s">
        <v>33</v>
      </c>
      <c r="N12" s="55"/>
      <c r="O12" s="59"/>
      <c r="P12" s="59"/>
      <c r="Q12" s="59"/>
      <c r="R12" s="59"/>
      <c r="U12" s="60"/>
      <c r="AA12" s="62"/>
      <c r="AB12" s="7"/>
      <c r="AD12" s="60"/>
    </row>
    <row r="13" spans="1:30" s="61" customFormat="1" ht="14.25" customHeight="1">
      <c r="A13" s="203">
        <v>3</v>
      </c>
      <c r="B13" s="55">
        <v>6</v>
      </c>
      <c r="C13" s="36" t="s">
        <v>132</v>
      </c>
      <c r="D13" s="38">
        <v>2003</v>
      </c>
      <c r="E13" s="36" t="s">
        <v>84</v>
      </c>
      <c r="F13" s="38" t="str">
        <f>L13</f>
        <v>9:07,9</v>
      </c>
      <c r="G13" s="55">
        <f>LOOKUP(K13,$S$2:$X$2,$S$1:$X$1)</f>
        <v>2</v>
      </c>
      <c r="H13" s="55">
        <f>LOOKUP(A13,$AI$1:$AQ$1,$AI$2:$AQ$2)</f>
        <v>6</v>
      </c>
      <c r="I13" s="56">
        <v>9</v>
      </c>
      <c r="J13" s="57" t="s">
        <v>314</v>
      </c>
      <c r="K13" s="58">
        <f>((I13*100)+J13)</f>
        <v>907.9</v>
      </c>
      <c r="L13" s="35" t="str">
        <f>CONCATENATE(I13,":",J13)</f>
        <v>9:07,9</v>
      </c>
      <c r="M13" s="36" t="s">
        <v>131</v>
      </c>
      <c r="N13" s="55"/>
      <c r="O13" s="59"/>
      <c r="P13" s="59"/>
      <c r="Q13" s="59"/>
      <c r="R13" s="59"/>
      <c r="U13" s="60"/>
      <c r="AA13" s="62"/>
      <c r="AB13" s="63"/>
      <c r="AD13" s="60"/>
    </row>
    <row r="14" spans="1:30" s="61" customFormat="1" ht="14.25" customHeight="1">
      <c r="A14" s="203">
        <v>4</v>
      </c>
      <c r="B14" s="55">
        <v>5</v>
      </c>
      <c r="C14" s="36" t="s">
        <v>133</v>
      </c>
      <c r="D14" s="38">
        <v>2004</v>
      </c>
      <c r="E14" s="42" t="s">
        <v>134</v>
      </c>
      <c r="F14" s="38" t="str">
        <f>L14</f>
        <v>9:21,6</v>
      </c>
      <c r="G14" s="55">
        <f>LOOKUP(K14,$S$2:$X$2,$S$1:$X$1)</f>
        <v>3</v>
      </c>
      <c r="H14" s="55">
        <f>LOOKUP(A14,$AI$1:$AQ$1,$AI$2:$AQ$2)</f>
        <v>5</v>
      </c>
      <c r="I14" s="56">
        <v>9</v>
      </c>
      <c r="J14" s="57" t="s">
        <v>316</v>
      </c>
      <c r="K14" s="58">
        <f>((I14*100)+J14)</f>
        <v>921.6</v>
      </c>
      <c r="L14" s="35" t="str">
        <f>CONCATENATE(I14,":",J14)</f>
        <v>9:21,6</v>
      </c>
      <c r="M14" s="42" t="s">
        <v>135</v>
      </c>
      <c r="N14" s="55"/>
      <c r="O14" s="59"/>
      <c r="P14" s="59"/>
      <c r="Q14" s="59"/>
      <c r="R14" s="59"/>
      <c r="U14" s="60"/>
      <c r="AA14" s="62"/>
      <c r="AB14" s="7"/>
      <c r="AD14" s="60"/>
    </row>
    <row r="15" spans="1:30" s="61" customFormat="1" ht="14.25" customHeight="1">
      <c r="A15" s="203">
        <v>5</v>
      </c>
      <c r="B15" s="55">
        <v>201</v>
      </c>
      <c r="C15" s="36" t="s">
        <v>215</v>
      </c>
      <c r="D15" s="38">
        <v>2007</v>
      </c>
      <c r="E15" s="36" t="s">
        <v>216</v>
      </c>
      <c r="F15" s="38" t="str">
        <f>L15</f>
        <v>11:38,2</v>
      </c>
      <c r="G15" s="55" t="str">
        <f>LOOKUP(K15,$S$2:$X$2,$S$1:$X$1)</f>
        <v>2ю</v>
      </c>
      <c r="H15" s="55">
        <f>LOOKUP(A15,$AI$1:$AQ$1,$AI$2:$AQ$2)</f>
        <v>4</v>
      </c>
      <c r="I15" s="56">
        <v>11</v>
      </c>
      <c r="J15" s="57" t="s">
        <v>322</v>
      </c>
      <c r="K15" s="58">
        <f>((I15*100)+J15)</f>
        <v>1138.2</v>
      </c>
      <c r="L15" s="35" t="str">
        <f>CONCATENATE(I15,":",J15)</f>
        <v>11:38,2</v>
      </c>
      <c r="M15" s="36"/>
      <c r="N15" s="55"/>
      <c r="O15" s="59"/>
      <c r="P15" s="59"/>
      <c r="Q15" s="59"/>
      <c r="R15" s="59"/>
      <c r="U15" s="60"/>
      <c r="AA15" s="62"/>
      <c r="AB15" s="7"/>
      <c r="AD15" s="60"/>
    </row>
    <row r="16" spans="1:28" s="10" customFormat="1" ht="15.75" customHeight="1">
      <c r="A16" s="249" t="s">
        <v>123</v>
      </c>
      <c r="B16" s="249"/>
      <c r="C16" s="249"/>
      <c r="D16" s="249"/>
      <c r="E16" s="249"/>
      <c r="F16" s="249"/>
      <c r="G16" s="249"/>
      <c r="H16" s="249"/>
      <c r="I16" s="249"/>
      <c r="J16" s="249"/>
      <c r="K16" s="249"/>
      <c r="L16" s="249"/>
      <c r="M16" s="249"/>
      <c r="N16" s="249"/>
      <c r="O16" s="249"/>
      <c r="P16" s="249"/>
      <c r="Q16" s="249"/>
      <c r="R16" s="249"/>
      <c r="AA16" s="21"/>
      <c r="AB16" s="13"/>
    </row>
    <row r="17" spans="1:28" s="10" customFormat="1" ht="15.75" customHeight="1">
      <c r="A17" s="250" t="s">
        <v>24</v>
      </c>
      <c r="B17" s="250"/>
      <c r="C17" s="250"/>
      <c r="D17" s="250"/>
      <c r="E17" s="250"/>
      <c r="F17" s="250"/>
      <c r="G17" s="250"/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AA17" s="24"/>
      <c r="AB17" s="25"/>
    </row>
    <row r="18" spans="1:28" s="27" customFormat="1" ht="13.5" customHeight="1">
      <c r="A18" s="20"/>
      <c r="B18" s="202"/>
      <c r="C18" s="30"/>
      <c r="D18" s="52"/>
      <c r="E18" s="32"/>
      <c r="F18" s="256"/>
      <c r="G18" s="256"/>
      <c r="H18" s="23"/>
      <c r="I18" s="23"/>
      <c r="J18" s="23"/>
      <c r="K18" s="23"/>
      <c r="L18" s="23"/>
      <c r="M18" s="31"/>
      <c r="N18" s="257" t="s">
        <v>12</v>
      </c>
      <c r="O18" s="257"/>
      <c r="P18" s="258"/>
      <c r="Q18" s="258"/>
      <c r="R18" s="258"/>
      <c r="AA18" s="26"/>
      <c r="AB18" s="28"/>
    </row>
    <row r="19" spans="1:30" s="15" customFormat="1" ht="26.25" customHeight="1">
      <c r="A19" s="14" t="s">
        <v>1</v>
      </c>
      <c r="B19" s="14" t="s">
        <v>10</v>
      </c>
      <c r="C19" s="14" t="s">
        <v>2</v>
      </c>
      <c r="D19" s="53" t="s">
        <v>3</v>
      </c>
      <c r="E19" s="14" t="s">
        <v>4</v>
      </c>
      <c r="F19" s="14" t="s">
        <v>25</v>
      </c>
      <c r="G19" s="14" t="s">
        <v>6</v>
      </c>
      <c r="H19" s="14"/>
      <c r="I19" s="14" t="s">
        <v>26</v>
      </c>
      <c r="J19" s="14" t="s">
        <v>17</v>
      </c>
      <c r="K19" s="14"/>
      <c r="L19" s="14"/>
      <c r="M19" s="14" t="s">
        <v>7</v>
      </c>
      <c r="N19" s="251" t="s">
        <v>8</v>
      </c>
      <c r="O19" s="251"/>
      <c r="P19" s="251"/>
      <c r="Q19" s="49" t="s">
        <v>9</v>
      </c>
      <c r="R19" s="50" t="s">
        <v>1</v>
      </c>
      <c r="T19" s="17"/>
      <c r="U19" s="19"/>
      <c r="AA19" s="18"/>
      <c r="AB19" s="48"/>
      <c r="AC19" s="17"/>
      <c r="AD19" s="19"/>
    </row>
    <row r="20" spans="1:18" s="4" customFormat="1" ht="14.25" customHeight="1">
      <c r="A20" s="199">
        <v>1</v>
      </c>
      <c r="B20" s="34">
        <v>17</v>
      </c>
      <c r="C20" s="42" t="s">
        <v>45</v>
      </c>
      <c r="D20" s="43">
        <v>2002</v>
      </c>
      <c r="E20" s="42" t="s">
        <v>47</v>
      </c>
      <c r="F20" s="43" t="str">
        <f aca="true" t="shared" si="0" ref="F20:F26">L20</f>
        <v>12:40,5</v>
      </c>
      <c r="G20" s="34" t="str">
        <f aca="true" t="shared" si="1" ref="G20:G26">LOOKUP(K20,$Z$2:$AG$2,$Z$1:$AG$1)</f>
        <v>КМС</v>
      </c>
      <c r="H20" s="55">
        <f aca="true" t="shared" si="2" ref="H20:H26">LOOKUP(A20,$AI$1:$AQ$1,$AI$2:$AQ$2)</f>
        <v>9</v>
      </c>
      <c r="I20" s="44">
        <v>12</v>
      </c>
      <c r="J20" s="45" t="s">
        <v>278</v>
      </c>
      <c r="K20" s="46">
        <f aca="true" t="shared" si="3" ref="K20:K26">((I20*100)+J20)</f>
        <v>1240.5</v>
      </c>
      <c r="L20" s="194" t="str">
        <f aca="true" t="shared" si="4" ref="L20:L26">CONCATENATE(I20,":",J20)</f>
        <v>12:40,5</v>
      </c>
      <c r="M20" s="42" t="s">
        <v>42</v>
      </c>
      <c r="N20" s="34"/>
      <c r="O20" s="39"/>
      <c r="P20" s="39"/>
      <c r="Q20" s="39"/>
      <c r="R20" s="39"/>
    </row>
    <row r="21" spans="1:18" s="4" customFormat="1" ht="14.25" customHeight="1">
      <c r="A21" s="199">
        <v>2</v>
      </c>
      <c r="B21" s="37">
        <v>16</v>
      </c>
      <c r="C21" s="70" t="s">
        <v>90</v>
      </c>
      <c r="D21" s="37">
        <v>2001</v>
      </c>
      <c r="E21" s="191" t="s">
        <v>92</v>
      </c>
      <c r="F21" s="43" t="str">
        <f t="shared" si="0"/>
        <v>12:44,4</v>
      </c>
      <c r="G21" s="34" t="str">
        <f t="shared" si="1"/>
        <v>КМС</v>
      </c>
      <c r="H21" s="55">
        <f t="shared" si="2"/>
        <v>7</v>
      </c>
      <c r="I21" s="44">
        <v>12</v>
      </c>
      <c r="J21" s="45" t="s">
        <v>279</v>
      </c>
      <c r="K21" s="46">
        <f t="shared" si="3"/>
        <v>1244.4</v>
      </c>
      <c r="L21" s="194" t="str">
        <f t="shared" si="4"/>
        <v>12:44,4</v>
      </c>
      <c r="M21" s="70" t="s">
        <v>93</v>
      </c>
      <c r="N21" s="34"/>
      <c r="O21" s="39"/>
      <c r="P21" s="39"/>
      <c r="Q21" s="39"/>
      <c r="R21" s="39"/>
    </row>
    <row r="22" spans="1:18" s="4" customFormat="1" ht="14.25" customHeight="1">
      <c r="A22" s="41">
        <v>3</v>
      </c>
      <c r="B22" s="37">
        <v>15</v>
      </c>
      <c r="C22" s="70" t="s">
        <v>91</v>
      </c>
      <c r="D22" s="37">
        <v>2001</v>
      </c>
      <c r="E22" s="230" t="s">
        <v>87</v>
      </c>
      <c r="F22" s="43" t="str">
        <f t="shared" si="0"/>
        <v>12:52,5</v>
      </c>
      <c r="G22" s="34">
        <f t="shared" si="1"/>
        <v>1</v>
      </c>
      <c r="H22" s="55">
        <f t="shared" si="2"/>
        <v>6</v>
      </c>
      <c r="I22" s="44">
        <v>12</v>
      </c>
      <c r="J22" s="45" t="s">
        <v>280</v>
      </c>
      <c r="K22" s="46">
        <f t="shared" si="3"/>
        <v>1252.5</v>
      </c>
      <c r="L22" s="47" t="str">
        <f t="shared" si="4"/>
        <v>12:52,5</v>
      </c>
      <c r="M22" s="70" t="s">
        <v>86</v>
      </c>
      <c r="N22" s="34"/>
      <c r="O22" s="39"/>
      <c r="P22" s="39"/>
      <c r="Q22" s="39"/>
      <c r="R22" s="39"/>
    </row>
    <row r="23" spans="1:18" s="4" customFormat="1" ht="14.25" customHeight="1">
      <c r="A23" s="199">
        <v>4</v>
      </c>
      <c r="B23" s="34">
        <v>14</v>
      </c>
      <c r="C23" s="42" t="s">
        <v>126</v>
      </c>
      <c r="D23" s="43">
        <v>2001</v>
      </c>
      <c r="E23" s="42" t="s">
        <v>127</v>
      </c>
      <c r="F23" s="43" t="str">
        <f t="shared" si="0"/>
        <v>13:06,3</v>
      </c>
      <c r="G23" s="34">
        <f t="shared" si="1"/>
        <v>1</v>
      </c>
      <c r="H23" s="55">
        <f t="shared" si="2"/>
        <v>5</v>
      </c>
      <c r="I23" s="44">
        <v>13</v>
      </c>
      <c r="J23" s="45" t="s">
        <v>281</v>
      </c>
      <c r="K23" s="46">
        <f t="shared" si="3"/>
        <v>1306.3</v>
      </c>
      <c r="L23" s="47" t="str">
        <f t="shared" si="4"/>
        <v>13:06,3</v>
      </c>
      <c r="M23" s="42" t="s">
        <v>128</v>
      </c>
      <c r="N23" s="34"/>
      <c r="O23" s="39"/>
      <c r="P23" s="39"/>
      <c r="Q23" s="39"/>
      <c r="R23" s="39"/>
    </row>
    <row r="24" spans="1:30" s="4" customFormat="1" ht="14.25" customHeight="1">
      <c r="A24" s="199">
        <v>5</v>
      </c>
      <c r="B24" s="34">
        <v>150</v>
      </c>
      <c r="C24" s="42" t="s">
        <v>102</v>
      </c>
      <c r="D24" s="43">
        <v>2002</v>
      </c>
      <c r="E24" s="42" t="s">
        <v>103</v>
      </c>
      <c r="F24" s="43" t="str">
        <f t="shared" si="0"/>
        <v>15:33,2</v>
      </c>
      <c r="G24" s="34">
        <f t="shared" si="1"/>
        <v>3</v>
      </c>
      <c r="H24" s="55">
        <f t="shared" si="2"/>
        <v>4</v>
      </c>
      <c r="I24" s="44">
        <v>15</v>
      </c>
      <c r="J24" s="45" t="s">
        <v>285</v>
      </c>
      <c r="K24" s="46">
        <f t="shared" si="3"/>
        <v>1533.2</v>
      </c>
      <c r="L24" s="47" t="str">
        <f t="shared" si="4"/>
        <v>15:33,2</v>
      </c>
      <c r="M24" s="42" t="s">
        <v>104</v>
      </c>
      <c r="N24" s="34"/>
      <c r="O24" s="39"/>
      <c r="P24" s="39"/>
      <c r="Q24" s="39"/>
      <c r="R24" s="39"/>
      <c r="U24" s="8"/>
      <c r="AD24" s="8"/>
    </row>
    <row r="25" spans="1:18" s="4" customFormat="1" ht="14.25" customHeight="1">
      <c r="A25" s="41">
        <v>6</v>
      </c>
      <c r="B25" s="34">
        <v>180</v>
      </c>
      <c r="C25" s="42" t="s">
        <v>194</v>
      </c>
      <c r="D25" s="43">
        <v>2001</v>
      </c>
      <c r="E25" s="42" t="s">
        <v>105</v>
      </c>
      <c r="F25" s="43" t="str">
        <f t="shared" si="0"/>
        <v>15:34,0</v>
      </c>
      <c r="G25" s="34">
        <f t="shared" si="1"/>
        <v>3</v>
      </c>
      <c r="H25" s="55">
        <f t="shared" si="2"/>
        <v>3</v>
      </c>
      <c r="I25" s="44">
        <v>15</v>
      </c>
      <c r="J25" s="45" t="s">
        <v>286</v>
      </c>
      <c r="K25" s="46">
        <f t="shared" si="3"/>
        <v>1534</v>
      </c>
      <c r="L25" s="47" t="str">
        <f t="shared" si="4"/>
        <v>15:34,0</v>
      </c>
      <c r="M25" s="42" t="s">
        <v>106</v>
      </c>
      <c r="N25" s="34"/>
      <c r="O25" s="39"/>
      <c r="P25" s="39"/>
      <c r="Q25" s="39"/>
      <c r="R25" s="39"/>
    </row>
    <row r="26" spans="1:18" s="4" customFormat="1" ht="14.25" customHeight="1">
      <c r="A26" s="199">
        <v>7</v>
      </c>
      <c r="B26" s="34">
        <v>178</v>
      </c>
      <c r="C26" s="42" t="s">
        <v>193</v>
      </c>
      <c r="D26" s="43">
        <v>2002</v>
      </c>
      <c r="E26" s="42" t="s">
        <v>105</v>
      </c>
      <c r="F26" s="43" t="str">
        <f t="shared" si="0"/>
        <v>16:11,3</v>
      </c>
      <c r="G26" s="34" t="str">
        <f t="shared" si="1"/>
        <v>1юн</v>
      </c>
      <c r="H26" s="55">
        <f t="shared" si="2"/>
        <v>2</v>
      </c>
      <c r="I26" s="44">
        <v>16</v>
      </c>
      <c r="J26" s="45" t="s">
        <v>288</v>
      </c>
      <c r="K26" s="46">
        <f t="shared" si="3"/>
        <v>1611.3</v>
      </c>
      <c r="L26" s="47" t="str">
        <f t="shared" si="4"/>
        <v>16:11,3</v>
      </c>
      <c r="M26" s="42" t="s">
        <v>195</v>
      </c>
      <c r="N26" s="34"/>
      <c r="O26" s="39"/>
      <c r="P26" s="39"/>
      <c r="Q26" s="39"/>
      <c r="R26" s="39"/>
    </row>
    <row r="27" spans="1:28" s="10" customFormat="1" ht="15.75" customHeight="1">
      <c r="A27" s="249" t="s">
        <v>124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AA27" s="21"/>
      <c r="AB27" s="13"/>
    </row>
    <row r="28" spans="1:28" s="10" customFormat="1" ht="15.75" customHeight="1">
      <c r="A28" s="250" t="s">
        <v>24</v>
      </c>
      <c r="B28" s="250"/>
      <c r="C28" s="250"/>
      <c r="D28" s="250"/>
      <c r="E28" s="250"/>
      <c r="F28" s="250"/>
      <c r="G28" s="250"/>
      <c r="H28" s="250"/>
      <c r="I28" s="250"/>
      <c r="J28" s="250"/>
      <c r="K28" s="250"/>
      <c r="L28" s="250"/>
      <c r="M28" s="250"/>
      <c r="N28" s="250"/>
      <c r="O28" s="250"/>
      <c r="P28" s="250"/>
      <c r="Q28" s="250"/>
      <c r="R28" s="250"/>
      <c r="AA28" s="24"/>
      <c r="AB28" s="25"/>
    </row>
    <row r="29" spans="1:28" s="27" customFormat="1" ht="13.5" customHeight="1">
      <c r="A29" s="20"/>
      <c r="B29" s="202"/>
      <c r="C29" s="30"/>
      <c r="D29" s="52"/>
      <c r="E29" s="32"/>
      <c r="F29" s="256"/>
      <c r="G29" s="256"/>
      <c r="H29" s="23"/>
      <c r="I29" s="23"/>
      <c r="J29" s="23"/>
      <c r="K29" s="23"/>
      <c r="L29" s="23"/>
      <c r="M29" s="31"/>
      <c r="N29" s="257" t="s">
        <v>12</v>
      </c>
      <c r="O29" s="257"/>
      <c r="P29" s="258"/>
      <c r="Q29" s="258"/>
      <c r="R29" s="258"/>
      <c r="AA29" s="26"/>
      <c r="AB29" s="28"/>
    </row>
    <row r="30" spans="1:30" s="15" customFormat="1" ht="26.25" customHeight="1">
      <c r="A30" s="14" t="s">
        <v>1</v>
      </c>
      <c r="B30" s="14" t="s">
        <v>10</v>
      </c>
      <c r="C30" s="14" t="s">
        <v>2</v>
      </c>
      <c r="D30" s="53" t="s">
        <v>3</v>
      </c>
      <c r="E30" s="14" t="s">
        <v>4</v>
      </c>
      <c r="F30" s="14" t="s">
        <v>25</v>
      </c>
      <c r="G30" s="14" t="s">
        <v>6</v>
      </c>
      <c r="H30" s="14"/>
      <c r="I30" s="14" t="s">
        <v>26</v>
      </c>
      <c r="J30" s="14" t="s">
        <v>17</v>
      </c>
      <c r="K30" s="14"/>
      <c r="L30" s="14"/>
      <c r="M30" s="14" t="s">
        <v>7</v>
      </c>
      <c r="N30" s="251" t="s">
        <v>8</v>
      </c>
      <c r="O30" s="251"/>
      <c r="P30" s="251"/>
      <c r="Q30" s="49" t="s">
        <v>9</v>
      </c>
      <c r="R30" s="50" t="s">
        <v>1</v>
      </c>
      <c r="T30" s="17"/>
      <c r="U30" s="19"/>
      <c r="AA30" s="18"/>
      <c r="AB30" s="48"/>
      <c r="AC30" s="17"/>
      <c r="AD30" s="19"/>
    </row>
    <row r="31" spans="1:18" s="4" customFormat="1" ht="14.25" customHeight="1">
      <c r="A31" s="199">
        <v>1</v>
      </c>
      <c r="B31" s="34">
        <v>23</v>
      </c>
      <c r="C31" s="70" t="s">
        <v>143</v>
      </c>
      <c r="D31" s="37">
        <v>2000</v>
      </c>
      <c r="E31" s="191" t="s">
        <v>127</v>
      </c>
      <c r="F31" s="43" t="str">
        <f>L31</f>
        <v>12:17,8</v>
      </c>
      <c r="G31" s="34" t="str">
        <f>LOOKUP(K31,$Z$2:$AG$2,$Z$1:$AG$1)</f>
        <v>КМС</v>
      </c>
      <c r="H31" s="55">
        <f>LOOKUP(A31,$AI$1:$AQ$1,$AI$2:$AQ$2)</f>
        <v>9</v>
      </c>
      <c r="I31" s="44">
        <v>12</v>
      </c>
      <c r="J31" s="45" t="s">
        <v>256</v>
      </c>
      <c r="K31" s="46">
        <f>((I31*100)+J31)</f>
        <v>1217.8</v>
      </c>
      <c r="L31" s="194" t="str">
        <f>CONCATENATE(I31,":",J31)</f>
        <v>12:17,8</v>
      </c>
      <c r="M31" s="70" t="s">
        <v>128</v>
      </c>
      <c r="N31" s="34"/>
      <c r="O31" s="39"/>
      <c r="P31" s="39"/>
      <c r="Q31" s="39"/>
      <c r="R31" s="39"/>
    </row>
    <row r="32" spans="1:18" s="4" customFormat="1" ht="14.25" customHeight="1">
      <c r="A32" s="41">
        <v>2</v>
      </c>
      <c r="B32" s="74">
        <v>195</v>
      </c>
      <c r="C32" s="75" t="s">
        <v>115</v>
      </c>
      <c r="D32" s="76">
        <v>1998</v>
      </c>
      <c r="E32" s="75" t="s">
        <v>201</v>
      </c>
      <c r="F32" s="43" t="str">
        <f>L32</f>
        <v>12:24,4</v>
      </c>
      <c r="G32" s="34" t="str">
        <f>LOOKUP(K32,$Z$2:$AG$2,$Z$1:$AG$1)</f>
        <v>КМС</v>
      </c>
      <c r="H32" s="55">
        <f>LOOKUP(A32,$AI$1:$AQ$1,$AI$2:$AQ$2)</f>
        <v>7</v>
      </c>
      <c r="I32" s="44">
        <v>12</v>
      </c>
      <c r="J32" s="45" t="s">
        <v>257</v>
      </c>
      <c r="K32" s="46">
        <f>((I32*100)+J32)</f>
        <v>1224.4</v>
      </c>
      <c r="L32" s="47" t="str">
        <f>CONCATENATE(I32,":",J32)</f>
        <v>12:24,4</v>
      </c>
      <c r="M32" s="75" t="s">
        <v>112</v>
      </c>
      <c r="N32" s="34"/>
      <c r="O32" s="39"/>
      <c r="P32" s="39"/>
      <c r="Q32" s="39"/>
      <c r="R32" s="39"/>
    </row>
    <row r="33" spans="1:18" s="4" customFormat="1" ht="25.5">
      <c r="A33" s="41">
        <v>3</v>
      </c>
      <c r="B33" s="37">
        <v>22</v>
      </c>
      <c r="C33" s="71" t="s">
        <v>94</v>
      </c>
      <c r="D33" s="37">
        <v>1999</v>
      </c>
      <c r="E33" s="191" t="s">
        <v>95</v>
      </c>
      <c r="F33" s="43" t="str">
        <f>L33</f>
        <v>12:43,2</v>
      </c>
      <c r="G33" s="34" t="str">
        <f>LOOKUP(K33,$Z$2:$AG$2,$Z$1:$AG$1)</f>
        <v>КМС</v>
      </c>
      <c r="H33" s="55">
        <f>LOOKUP(A33,$AI$1:$AQ$1,$AI$2:$AQ$2)</f>
        <v>6</v>
      </c>
      <c r="I33" s="44">
        <v>12</v>
      </c>
      <c r="J33" s="45" t="s">
        <v>258</v>
      </c>
      <c r="K33" s="46">
        <f>((I33*100)+J33)</f>
        <v>1243.2</v>
      </c>
      <c r="L33" s="47" t="str">
        <f>CONCATENATE(I33,":",J33)</f>
        <v>12:43,2</v>
      </c>
      <c r="M33" s="70" t="s">
        <v>96</v>
      </c>
      <c r="N33" s="34"/>
      <c r="O33" s="39"/>
      <c r="P33" s="39"/>
      <c r="Q33" s="39"/>
      <c r="R33" s="39"/>
    </row>
    <row r="34" spans="1:18" s="4" customFormat="1" ht="15">
      <c r="A34" s="199">
        <v>4</v>
      </c>
      <c r="B34" s="34">
        <v>151</v>
      </c>
      <c r="C34" s="70" t="s">
        <v>185</v>
      </c>
      <c r="D34" s="37">
        <v>1999</v>
      </c>
      <c r="E34" s="70" t="s">
        <v>103</v>
      </c>
      <c r="F34" s="43" t="str">
        <f>L34</f>
        <v>17:08,3</v>
      </c>
      <c r="G34" s="34" t="str">
        <f>LOOKUP(K34,$Z$2:$AG$2,$Z$1:$AG$1)</f>
        <v>2юн</v>
      </c>
      <c r="H34" s="55">
        <f>LOOKUP(A34,$AI$1:$AQ$1,$AI$2:$AQ$2)</f>
        <v>5</v>
      </c>
      <c r="I34" s="44">
        <v>17</v>
      </c>
      <c r="J34" s="45" t="s">
        <v>263</v>
      </c>
      <c r="K34" s="46">
        <f>((I34*100)+J34)</f>
        <v>1708.3</v>
      </c>
      <c r="L34" s="47" t="str">
        <f>CONCATENATE(I34,":",J34)</f>
        <v>17:08,3</v>
      </c>
      <c r="M34" s="70" t="s">
        <v>104</v>
      </c>
      <c r="N34" s="34"/>
      <c r="O34" s="39"/>
      <c r="P34" s="39"/>
      <c r="Q34" s="39"/>
      <c r="R34" s="39"/>
    </row>
  </sheetData>
  <sheetProtection/>
  <mergeCells count="27">
    <mergeCell ref="N10:P10"/>
    <mergeCell ref="A1:R1"/>
    <mergeCell ref="A2:R2"/>
    <mergeCell ref="A3:R3"/>
    <mergeCell ref="A4:R4"/>
    <mergeCell ref="D5:L5"/>
    <mergeCell ref="M5:R5"/>
    <mergeCell ref="F9:G9"/>
    <mergeCell ref="N9:O9"/>
    <mergeCell ref="P9:R9"/>
    <mergeCell ref="N30:P30"/>
    <mergeCell ref="A16:R16"/>
    <mergeCell ref="A17:R17"/>
    <mergeCell ref="F18:G18"/>
    <mergeCell ref="N18:O18"/>
    <mergeCell ref="P18:R18"/>
    <mergeCell ref="N19:P19"/>
    <mergeCell ref="S3:X3"/>
    <mergeCell ref="Z3:AG3"/>
    <mergeCell ref="AI3:AQ3"/>
    <mergeCell ref="A27:R27"/>
    <mergeCell ref="A28:R28"/>
    <mergeCell ref="F29:G29"/>
    <mergeCell ref="N29:O29"/>
    <mergeCell ref="P29:R29"/>
    <mergeCell ref="A7:R7"/>
    <mergeCell ref="A8:R8"/>
  </mergeCells>
  <printOptions horizontalCentered="1"/>
  <pageMargins left="0.1968503937007874" right="0.15748031496062992" top="0.15748031496062992" bottom="0.15748031496062992" header="0.15748031496062992" footer="0.15748031496062992"/>
  <pageSetup fitToHeight="2" horizontalDpi="600" verticalDpi="600" orientation="landscape" paperSize="9" r:id="rId1"/>
  <colBreaks count="1" manualBreakCount="1">
    <brk id="13" max="3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I42"/>
  <sheetViews>
    <sheetView view="pageBreakPreview" zoomScaleSheetLayoutView="100" zoomScalePageLayoutView="0" workbookViewId="0" topLeftCell="A1">
      <selection activeCell="D23" sqref="D23"/>
    </sheetView>
  </sheetViews>
  <sheetFormatPr defaultColWidth="9.00390625" defaultRowHeight="12.75"/>
  <cols>
    <col min="1" max="1" width="20.125" style="0" customWidth="1"/>
    <col min="2" max="2" width="6.125" style="0" customWidth="1"/>
    <col min="3" max="3" width="7.75390625" style="114" customWidth="1"/>
    <col min="4" max="4" width="25.625" style="0" customWidth="1"/>
    <col min="5" max="5" width="8.25390625" style="114" customWidth="1"/>
    <col min="6" max="6" width="11.25390625" style="141" customWidth="1"/>
    <col min="9" max="9" width="11.375" style="114" customWidth="1"/>
  </cols>
  <sheetData>
    <row r="2" ht="12.75">
      <c r="I2" s="262"/>
    </row>
    <row r="3" spans="3:9" ht="15.75">
      <c r="C3" s="264" t="s">
        <v>51</v>
      </c>
      <c r="D3" s="264"/>
      <c r="E3" s="264"/>
      <c r="F3" s="264"/>
      <c r="G3" s="264"/>
      <c r="H3" s="264"/>
      <c r="I3" s="263"/>
    </row>
    <row r="4" spans="3:9" ht="15.75">
      <c r="C4" s="99"/>
      <c r="D4" s="99"/>
      <c r="E4" s="135"/>
      <c r="F4" s="142"/>
      <c r="G4" s="99"/>
      <c r="H4" s="259" t="s">
        <v>52</v>
      </c>
      <c r="I4" s="259"/>
    </row>
    <row r="5" spans="2:9" ht="15.75">
      <c r="B5" s="268" t="s">
        <v>49</v>
      </c>
      <c r="C5" s="268"/>
      <c r="D5" s="268"/>
      <c r="E5" s="268"/>
      <c r="F5" s="268"/>
      <c r="G5" s="268"/>
      <c r="H5" s="268"/>
      <c r="I5" s="100"/>
    </row>
    <row r="6" spans="4:6" ht="15.75">
      <c r="D6" s="265" t="s">
        <v>53</v>
      </c>
      <c r="E6" s="265"/>
      <c r="F6" s="265"/>
    </row>
    <row r="7" spans="1:9" ht="14.25">
      <c r="A7" s="269" t="s">
        <v>50</v>
      </c>
      <c r="B7" s="269"/>
      <c r="C7" s="269"/>
      <c r="D7" s="269"/>
      <c r="E7" s="269"/>
      <c r="F7" s="269"/>
      <c r="G7" s="269"/>
      <c r="H7" s="269"/>
      <c r="I7" s="269"/>
    </row>
    <row r="8" spans="1:9" ht="15.75">
      <c r="A8" s="266"/>
      <c r="B8" s="260" t="s">
        <v>55</v>
      </c>
      <c r="C8" s="101" t="s">
        <v>56</v>
      </c>
      <c r="D8" s="260" t="s">
        <v>57</v>
      </c>
      <c r="E8" s="260" t="s">
        <v>69</v>
      </c>
      <c r="F8" s="270" t="s">
        <v>8</v>
      </c>
      <c r="G8" s="260" t="s">
        <v>1</v>
      </c>
      <c r="H8" s="260" t="s">
        <v>68</v>
      </c>
      <c r="I8" s="260" t="s">
        <v>58</v>
      </c>
    </row>
    <row r="9" spans="1:9" ht="15.75">
      <c r="A9" s="267"/>
      <c r="B9" s="261"/>
      <c r="C9" s="102" t="s">
        <v>59</v>
      </c>
      <c r="D9" s="261"/>
      <c r="E9" s="261"/>
      <c r="F9" s="271"/>
      <c r="G9" s="261"/>
      <c r="H9" s="261"/>
      <c r="I9" s="261"/>
    </row>
    <row r="10" spans="1:9" ht="15.75">
      <c r="A10" s="119" t="s">
        <v>182</v>
      </c>
      <c r="B10" s="139" t="s">
        <v>60</v>
      </c>
      <c r="C10" s="157">
        <v>199</v>
      </c>
      <c r="D10" s="216" t="s">
        <v>204</v>
      </c>
      <c r="E10" s="157">
        <v>2000</v>
      </c>
      <c r="F10" s="143" t="str">
        <f>VLOOKUP(D10,'Бег  ДЕВУШКИ'!$C$10:$H$219,4,FALSE)</f>
        <v>11:35,2</v>
      </c>
      <c r="G10" s="97"/>
      <c r="H10" s="98"/>
      <c r="I10" s="229">
        <f>VLOOKUP(D10,'Бег  ДЕВУШКИ'!$C$10:$H$219,6,FALSE)</f>
        <v>7</v>
      </c>
    </row>
    <row r="11" spans="1:9" ht="15.75">
      <c r="A11" s="105"/>
      <c r="B11" s="139" t="s">
        <v>60</v>
      </c>
      <c r="C11" s="157">
        <v>241</v>
      </c>
      <c r="D11" s="216" t="s">
        <v>229</v>
      </c>
      <c r="E11" s="157">
        <v>2000</v>
      </c>
      <c r="F11" s="143" t="str">
        <f>VLOOKUP(D11,'Бег  ДЕВУШКИ'!$C$10:$H$219,4,FALSE)</f>
        <v>11:47,0</v>
      </c>
      <c r="G11" s="97"/>
      <c r="H11" s="98"/>
      <c r="I11" s="143">
        <f>VLOOKUP(D11,'Бег  ДЕВУШКИ'!$C$10:$H$219,6,FALSE)</f>
        <v>6</v>
      </c>
    </row>
    <row r="12" spans="1:9" ht="15.75">
      <c r="A12" s="105"/>
      <c r="B12" s="139"/>
      <c r="C12" s="106"/>
      <c r="D12" s="107"/>
      <c r="E12" s="106"/>
      <c r="F12" s="143"/>
      <c r="G12" s="97"/>
      <c r="H12" s="98"/>
      <c r="I12" s="143"/>
    </row>
    <row r="13" spans="1:9" ht="15.75">
      <c r="A13" s="120" t="s">
        <v>183</v>
      </c>
      <c r="B13" s="139" t="s">
        <v>60</v>
      </c>
      <c r="C13" s="157">
        <v>153</v>
      </c>
      <c r="D13" s="216" t="s">
        <v>98</v>
      </c>
      <c r="E13" s="157">
        <v>2001</v>
      </c>
      <c r="F13" s="143" t="str">
        <f>VLOOKUP(D13,'Бег  ДЕВУШКИ'!$C$10:$H$219,4,FALSE)</f>
        <v>11:24,5</v>
      </c>
      <c r="G13" s="105"/>
      <c r="H13" s="105"/>
      <c r="I13" s="229">
        <f>VLOOKUP(D13,'Бег  ДЕВУШКИ'!$C$10:$H$219,6,FALSE)</f>
        <v>9</v>
      </c>
    </row>
    <row r="14" spans="1:9" ht="15.75">
      <c r="A14" s="103"/>
      <c r="B14" s="139"/>
      <c r="C14" s="157"/>
      <c r="D14" s="216"/>
      <c r="E14" s="157"/>
      <c r="F14" s="143"/>
      <c r="G14" s="105"/>
      <c r="H14" s="105"/>
      <c r="I14" s="143"/>
    </row>
    <row r="15" spans="1:9" ht="15.75">
      <c r="A15" s="120" t="s">
        <v>184</v>
      </c>
      <c r="B15" s="139" t="s">
        <v>60</v>
      </c>
      <c r="C15" s="157">
        <v>171</v>
      </c>
      <c r="D15" s="216" t="s">
        <v>241</v>
      </c>
      <c r="E15" s="157">
        <v>2006</v>
      </c>
      <c r="F15" s="143" t="str">
        <f>VLOOKUP(D15,'Бег  ДЕВУШКИ'!$C$10:$H$219,4,FALSE)</f>
        <v>5:46,5</v>
      </c>
      <c r="G15" s="105"/>
      <c r="H15" s="105"/>
      <c r="I15" s="143">
        <f>VLOOKUP(D15,'Бег  ДЕВУШКИ'!$C$10:$H$219,6,FALSE)</f>
        <v>0</v>
      </c>
    </row>
    <row r="16" spans="2:9" ht="15.75">
      <c r="B16" s="139" t="s">
        <v>60</v>
      </c>
      <c r="C16" s="108" t="s">
        <v>237</v>
      </c>
      <c r="D16" s="109" t="s">
        <v>228</v>
      </c>
      <c r="E16" s="148" t="s">
        <v>234</v>
      </c>
      <c r="F16" s="143" t="str">
        <f>VLOOKUP(D16,'Бег  ДЕВУШКИ'!$C$10:$H$219,4,FALSE)</f>
        <v>5:41,5</v>
      </c>
      <c r="G16" s="105"/>
      <c r="H16" s="105"/>
      <c r="I16" s="143">
        <f>VLOOKUP(D16,'Бег  ДЕВУШКИ'!$C$10:$H$219,6,FALSE)</f>
        <v>2</v>
      </c>
    </row>
    <row r="17" spans="2:9" ht="15.75">
      <c r="B17" s="139" t="s">
        <v>60</v>
      </c>
      <c r="C17" s="108" t="s">
        <v>233</v>
      </c>
      <c r="D17" s="109" t="s">
        <v>224</v>
      </c>
      <c r="E17" s="148" t="s">
        <v>234</v>
      </c>
      <c r="F17" s="143" t="str">
        <f>VLOOKUP(D17,'Бег  ДЕВУШКИ'!$C$10:$H$219,4,FALSE)</f>
        <v>5:42,3</v>
      </c>
      <c r="G17" s="105"/>
      <c r="H17" s="105"/>
      <c r="I17" s="143">
        <f>VLOOKUP(D17,'Бег  ДЕВУШКИ'!$C$10:$H$219,6,FALSE)</f>
        <v>1</v>
      </c>
    </row>
    <row r="18" spans="1:9" ht="15.75">
      <c r="A18" s="105"/>
      <c r="B18" s="139" t="s">
        <v>60</v>
      </c>
      <c r="C18" s="108" t="s">
        <v>235</v>
      </c>
      <c r="D18" s="109" t="s">
        <v>227</v>
      </c>
      <c r="E18" s="148" t="s">
        <v>236</v>
      </c>
      <c r="F18" s="143" t="str">
        <f>VLOOKUP(D18,'Бег  ДЕВУШКИ'!$C$10:$H$219,4,FALSE)</f>
        <v>5:40,0</v>
      </c>
      <c r="G18" s="105"/>
      <c r="H18" s="105"/>
      <c r="I18" s="143">
        <f>VLOOKUP(D18,'Бег  ДЕВУШКИ'!$C$10:$H$219,6,FALSE)</f>
        <v>3</v>
      </c>
    </row>
    <row r="19" spans="2:9" ht="15.75">
      <c r="B19" s="139" t="s">
        <v>60</v>
      </c>
      <c r="C19" s="149">
        <v>167</v>
      </c>
      <c r="D19" s="150" t="s">
        <v>71</v>
      </c>
      <c r="E19" s="157">
        <v>2006</v>
      </c>
      <c r="F19" s="143" t="str">
        <f>VLOOKUP(D19,'Бег  ДЕВУШКИ'!$C$10:$H$219,4,FALSE)</f>
        <v>5:43,0</v>
      </c>
      <c r="G19" s="105"/>
      <c r="H19" s="105"/>
      <c r="I19" s="143">
        <f>VLOOKUP(D19,'Бег  ДЕВУШКИ'!$C$10:$H$219,6,FALSE)</f>
        <v>0</v>
      </c>
    </row>
    <row r="20" spans="1:9" ht="15.75">
      <c r="A20" s="105"/>
      <c r="B20" s="139" t="s">
        <v>60</v>
      </c>
      <c r="C20" s="149">
        <v>163</v>
      </c>
      <c r="D20" s="150" t="s">
        <v>32</v>
      </c>
      <c r="E20" s="157">
        <v>2003</v>
      </c>
      <c r="F20" s="143" t="str">
        <f>VLOOKUP(D20,'Бег  ДЕВУШКИ'!$C$10:$H$219,4,FALSE)</f>
        <v>4:58,9</v>
      </c>
      <c r="G20" s="105"/>
      <c r="H20" s="105"/>
      <c r="I20" s="229">
        <f>VLOOKUP(D20,'Бег  ДЕВУШКИ'!$C$10:$H$219,6,FALSE)</f>
        <v>9</v>
      </c>
    </row>
    <row r="21" spans="1:9" ht="15.75">
      <c r="A21" s="105"/>
      <c r="B21" s="139" t="s">
        <v>60</v>
      </c>
      <c r="C21" s="149">
        <v>160</v>
      </c>
      <c r="D21" s="150" t="s">
        <v>100</v>
      </c>
      <c r="E21" s="157">
        <v>2004</v>
      </c>
      <c r="F21" s="143" t="str">
        <f>VLOOKUP(D21,'Бег  ДЕВУШКИ'!$C$10:$H$219,4,FALSE)</f>
        <v>5:32,8</v>
      </c>
      <c r="G21" s="105"/>
      <c r="H21" s="105"/>
      <c r="I21" s="143">
        <f>VLOOKUP(D21,'Бег  ДЕВУШКИ'!$C$10:$H$219,6,FALSE)</f>
        <v>4</v>
      </c>
    </row>
    <row r="22" spans="1:9" ht="15.75">
      <c r="A22" s="105"/>
      <c r="B22" s="139" t="s">
        <v>60</v>
      </c>
      <c r="C22" s="157">
        <v>789</v>
      </c>
      <c r="D22" s="150" t="s">
        <v>187</v>
      </c>
      <c r="E22" s="225">
        <v>2005</v>
      </c>
      <c r="F22" s="143" t="str">
        <f>VLOOKUP(D22,'Бег  ДЕВУШКИ'!$C$10:$H$219,4,FALSE)</f>
        <v>4:59,7</v>
      </c>
      <c r="G22" s="105"/>
      <c r="H22" s="105"/>
      <c r="I22" s="229">
        <f>VLOOKUP(D22,'Бег  ДЕВУШКИ'!$C$10:$H$219,6,FALSE)</f>
        <v>7</v>
      </c>
    </row>
    <row r="23" spans="1:9" ht="15.75">
      <c r="A23" s="105"/>
      <c r="B23" s="139" t="s">
        <v>60</v>
      </c>
      <c r="C23" s="157">
        <v>184</v>
      </c>
      <c r="D23" s="150" t="s">
        <v>188</v>
      </c>
      <c r="E23" s="225">
        <v>2004</v>
      </c>
      <c r="F23" s="143" t="str">
        <f>VLOOKUP(D23,'Бег  ДЕВУШКИ'!$C$10:$H$219,4,FALSE)</f>
        <v>5:46,8</v>
      </c>
      <c r="G23" s="105"/>
      <c r="H23" s="105"/>
      <c r="I23" s="143">
        <f>VLOOKUP(D23,'Бег  ДЕВУШКИ'!$C$10:$H$219,6,FALSE)</f>
        <v>0</v>
      </c>
    </row>
    <row r="24" spans="1:9" ht="15.75">
      <c r="A24" s="105"/>
      <c r="B24" s="139" t="s">
        <v>60</v>
      </c>
      <c r="C24" s="157"/>
      <c r="D24" s="150"/>
      <c r="E24" s="225"/>
      <c r="F24" s="143"/>
      <c r="G24" s="105"/>
      <c r="H24" s="105"/>
      <c r="I24" s="143"/>
    </row>
    <row r="25" spans="1:9" ht="15.75">
      <c r="A25" s="120" t="s">
        <v>182</v>
      </c>
      <c r="B25" s="140" t="s">
        <v>61</v>
      </c>
      <c r="C25" s="110">
        <v>189</v>
      </c>
      <c r="D25" s="151" t="s">
        <v>117</v>
      </c>
      <c r="E25" s="208">
        <v>2000</v>
      </c>
      <c r="F25" s="143" t="str">
        <f>VLOOKUP(D25,'Бег  ЮНОШИ'!$C$10:$H$221,4,FALSE)</f>
        <v>8:59,5</v>
      </c>
      <c r="G25" s="105"/>
      <c r="H25" s="105"/>
      <c r="I25" s="229">
        <f>VLOOKUP(D25,'Бег  ЮНОШИ'!$C$10:$H$221,6,FALSE)</f>
        <v>9</v>
      </c>
    </row>
    <row r="26" spans="1:9" ht="15.75">
      <c r="A26" s="105"/>
      <c r="B26" s="140" t="s">
        <v>61</v>
      </c>
      <c r="C26" s="110">
        <v>111</v>
      </c>
      <c r="D26" s="151" t="s">
        <v>213</v>
      </c>
      <c r="E26" s="73">
        <v>1985</v>
      </c>
      <c r="F26" s="143" t="str">
        <f>VLOOKUP(D26,'Бег  ЮНОШИ'!$C$10:$H$221,4,FALSE)</f>
        <v>9:11,5</v>
      </c>
      <c r="G26" s="105"/>
      <c r="H26" s="105"/>
      <c r="I26" s="143">
        <f>VLOOKUP(D26,'Бег  ЮНОШИ'!$C$10:$H$221,6,FALSE)</f>
        <v>5</v>
      </c>
    </row>
    <row r="27" spans="1:9" ht="15.75">
      <c r="A27" s="105"/>
      <c r="B27" s="140" t="s">
        <v>61</v>
      </c>
      <c r="C27" s="110">
        <v>202</v>
      </c>
      <c r="D27" s="155" t="s">
        <v>217</v>
      </c>
      <c r="E27" s="208">
        <v>1996</v>
      </c>
      <c r="F27" s="143" t="str">
        <f>VLOOKUP(D27,'Бег  ЮНОШИ'!$C$10:$H$221,4,FALSE)</f>
        <v>9:58,0</v>
      </c>
      <c r="G27" s="105"/>
      <c r="H27" s="105"/>
      <c r="I27" s="143">
        <f>VLOOKUP(D27,'Бег  ЮНОШИ'!$C$10:$H$221,6,FALSE)</f>
        <v>3</v>
      </c>
    </row>
    <row r="28" spans="1:9" ht="15.75">
      <c r="A28" s="111"/>
      <c r="B28" s="140"/>
      <c r="C28" s="110"/>
      <c r="D28" s="151"/>
      <c r="E28" s="73"/>
      <c r="F28" s="143"/>
      <c r="G28" s="111"/>
      <c r="H28" s="111"/>
      <c r="I28" s="143"/>
    </row>
    <row r="29" spans="1:9" ht="15.75">
      <c r="A29" s="120" t="s">
        <v>183</v>
      </c>
      <c r="B29" s="140" t="s">
        <v>61</v>
      </c>
      <c r="C29" s="110">
        <v>162</v>
      </c>
      <c r="D29" s="72" t="s">
        <v>101</v>
      </c>
      <c r="E29" s="73">
        <v>2002</v>
      </c>
      <c r="F29" s="143" t="str">
        <f>VLOOKUP(D29,'Бег  ЮНОШИ'!$C$10:$H$221,4,FALSE)</f>
        <v>9:31,8</v>
      </c>
      <c r="G29" s="105"/>
      <c r="H29" s="105"/>
      <c r="I29" s="143">
        <f>VLOOKUP(D29,'Бег  ЮНОШИ'!$C$10:$H$221,6,FALSE)</f>
        <v>5</v>
      </c>
    </row>
    <row r="30" spans="1:9" ht="15.75">
      <c r="A30" s="103"/>
      <c r="B30" s="140" t="s">
        <v>61</v>
      </c>
      <c r="C30" s="110">
        <v>190</v>
      </c>
      <c r="D30" s="72" t="s">
        <v>118</v>
      </c>
      <c r="E30" s="73">
        <v>2001</v>
      </c>
      <c r="F30" s="143" t="str">
        <f>VLOOKUP(D30,'Бег  ЮНОШИ'!$C$10:$H$221,4,FALSE)</f>
        <v>9:18,1</v>
      </c>
      <c r="G30" s="105"/>
      <c r="H30" s="105"/>
      <c r="I30" s="229">
        <f>VLOOKUP(D30,'Бег  ЮНОШИ'!$C$10:$H$221,6,FALSE)</f>
        <v>9</v>
      </c>
    </row>
    <row r="31" spans="1:9" ht="15.75">
      <c r="A31" s="103"/>
      <c r="B31" s="140" t="s">
        <v>61</v>
      </c>
      <c r="C31" s="110">
        <v>191</v>
      </c>
      <c r="D31" s="72" t="s">
        <v>197</v>
      </c>
      <c r="E31" s="73">
        <v>2001</v>
      </c>
      <c r="F31" s="143" t="str">
        <f>VLOOKUP(D31,'Бег  ЮНОШИ'!$C$10:$H$221,4,FALSE)</f>
        <v>9:28,6</v>
      </c>
      <c r="G31" s="105"/>
      <c r="H31" s="105"/>
      <c r="I31" s="143">
        <f>VLOOKUP(D31,'Бег  ЮНОШИ'!$C$10:$H$221,6,FALSE)</f>
        <v>6</v>
      </c>
    </row>
    <row r="32" spans="1:9" ht="15.75">
      <c r="A32" s="105"/>
      <c r="B32" s="140" t="s">
        <v>61</v>
      </c>
      <c r="C32" s="110">
        <v>192</v>
      </c>
      <c r="D32" s="154" t="s">
        <v>116</v>
      </c>
      <c r="E32" s="208">
        <v>2002</v>
      </c>
      <c r="F32" s="143" t="str">
        <f>VLOOKUP(D32,'Бег  ЮНОШИ'!$C$10:$H$221,4,FALSE)</f>
        <v>10:09,6</v>
      </c>
      <c r="G32" s="105"/>
      <c r="H32" s="105"/>
      <c r="I32" s="143">
        <f>VLOOKUP(D32,'Бег  ЮНОШИ'!$C$10:$H$221,6,FALSE)</f>
        <v>3</v>
      </c>
    </row>
    <row r="33" spans="1:9" ht="15.75">
      <c r="A33" s="105"/>
      <c r="B33" s="140" t="s">
        <v>61</v>
      </c>
      <c r="C33" s="110">
        <v>194</v>
      </c>
      <c r="D33" s="151" t="s">
        <v>119</v>
      </c>
      <c r="E33" s="208">
        <v>2001</v>
      </c>
      <c r="F33" s="143" t="str">
        <f>VLOOKUP(D33,'Бег  ЮНОШИ'!$C$10:$H$221,4,FALSE)</f>
        <v>10:18,7</v>
      </c>
      <c r="G33" s="105"/>
      <c r="H33" s="105"/>
      <c r="I33" s="143">
        <f>VLOOKUP(D33,'Бег  ЮНОШИ'!$C$10:$H$221,6,FALSE)</f>
        <v>2</v>
      </c>
    </row>
    <row r="34" spans="1:9" ht="15.75">
      <c r="A34" s="105"/>
      <c r="B34" s="140" t="s">
        <v>61</v>
      </c>
      <c r="C34" s="110">
        <v>242</v>
      </c>
      <c r="D34" s="151" t="s">
        <v>230</v>
      </c>
      <c r="E34" s="73">
        <v>2002</v>
      </c>
      <c r="F34" s="143" t="str">
        <f>VLOOKUP(D34,'Бег  ЮНОШИ'!$C$10:$H$221,4,FALSE)</f>
        <v>10:20,0</v>
      </c>
      <c r="G34" s="105"/>
      <c r="H34" s="105"/>
      <c r="I34" s="143">
        <f>VLOOKUP(D34,'Бег  ЮНОШИ'!$C$10:$H$221,6,FALSE)</f>
        <v>1</v>
      </c>
    </row>
    <row r="35" spans="1:9" ht="15.75">
      <c r="A35" s="105"/>
      <c r="B35" s="140" t="s">
        <v>61</v>
      </c>
      <c r="C35" s="108" t="s">
        <v>238</v>
      </c>
      <c r="D35" s="109" t="s">
        <v>231</v>
      </c>
      <c r="E35" s="148" t="s">
        <v>239</v>
      </c>
      <c r="F35" s="143" t="str">
        <f>VLOOKUP(D35,'Бег  ЮНОШИ'!$C$10:$H$221,4,FALSE)</f>
        <v>11:15,6</v>
      </c>
      <c r="G35" s="105"/>
      <c r="H35" s="105"/>
      <c r="I35" s="143">
        <f>VLOOKUP(D35,'Бег  ЮНОШИ'!$C$10:$H$221,6,FALSE)</f>
        <v>0</v>
      </c>
    </row>
    <row r="36" spans="1:9" ht="15.75">
      <c r="A36" s="105"/>
      <c r="B36" s="140"/>
      <c r="C36" s="108"/>
      <c r="D36" s="109"/>
      <c r="E36" s="148"/>
      <c r="F36" s="143"/>
      <c r="G36" s="105"/>
      <c r="H36" s="105"/>
      <c r="I36" s="143"/>
    </row>
    <row r="37" spans="1:9" ht="15.75">
      <c r="A37" s="120" t="s">
        <v>184</v>
      </c>
      <c r="B37" s="140" t="s">
        <v>61</v>
      </c>
      <c r="C37" s="110">
        <v>164</v>
      </c>
      <c r="D37" s="155" t="s">
        <v>72</v>
      </c>
      <c r="E37" s="110">
        <v>2004</v>
      </c>
      <c r="F37" s="143" t="str">
        <f>VLOOKUP(D37,'Бег  ЮНОШИ'!$C$10:$H$221,4,FALSE)</f>
        <v>5:05,7</v>
      </c>
      <c r="G37" s="105"/>
      <c r="H37" s="105"/>
      <c r="I37" s="143">
        <f>VLOOKUP(D37,'Бег  ЮНОШИ'!$C$10:$H$221,6,FALSE)</f>
        <v>1</v>
      </c>
    </row>
    <row r="38" spans="1:9" ht="15.75">
      <c r="A38" s="105"/>
      <c r="B38" s="140" t="s">
        <v>61</v>
      </c>
      <c r="C38" s="110">
        <v>168</v>
      </c>
      <c r="D38" s="155" t="s">
        <v>177</v>
      </c>
      <c r="E38" s="110">
        <v>2003</v>
      </c>
      <c r="F38" s="143" t="str">
        <f>VLOOKUP(D38,'Бег  ЮНОШИ'!$C$10:$H$221,4,FALSE)</f>
        <v>4:35,3</v>
      </c>
      <c r="G38" s="105"/>
      <c r="H38" s="105"/>
      <c r="I38" s="229">
        <f>VLOOKUP(D38,'Бег  ЮНОШИ'!$C$10:$H$221,6,FALSE)</f>
        <v>9</v>
      </c>
    </row>
    <row r="39" spans="1:9" ht="15.75">
      <c r="A39" s="105"/>
      <c r="B39" s="140" t="s">
        <v>61</v>
      </c>
      <c r="C39" s="110">
        <v>169</v>
      </c>
      <c r="D39" s="206" t="s">
        <v>180</v>
      </c>
      <c r="E39" s="207">
        <v>2003</v>
      </c>
      <c r="F39" s="143" t="str">
        <f>VLOOKUP(D39,'Бег  ЮНОШИ'!$C$10:$H$221,4,FALSE)</f>
        <v>4:35,9</v>
      </c>
      <c r="G39" s="105"/>
      <c r="H39" s="105"/>
      <c r="I39" s="229">
        <f>VLOOKUP(D39,'Бег  ЮНОШИ'!$C$10:$H$221,6,FALSE)</f>
        <v>7</v>
      </c>
    </row>
    <row r="40" spans="1:9" ht="15.75">
      <c r="A40" s="105"/>
      <c r="B40" s="140" t="s">
        <v>61</v>
      </c>
      <c r="C40" s="110">
        <v>239</v>
      </c>
      <c r="D40" s="217" t="s">
        <v>232</v>
      </c>
      <c r="E40" s="208">
        <v>2004</v>
      </c>
      <c r="F40" s="143" t="str">
        <f>VLOOKUP(D40,'Бег  ЮНОШИ'!$C$10:$H$221,4,FALSE)</f>
        <v>5:06,5</v>
      </c>
      <c r="G40" s="105"/>
      <c r="H40" s="105"/>
      <c r="I40" s="143">
        <f>VLOOKUP(D40,'Бег  ЮНОШИ'!$C$10:$H$221,6,FALSE)</f>
        <v>0</v>
      </c>
    </row>
    <row r="41" spans="3:9" ht="33" customHeight="1">
      <c r="C41" s="214"/>
      <c r="D41" s="215"/>
      <c r="E41" s="214"/>
      <c r="F41" s="145">
        <f>I10+I13+I20+I22+I25+I30+I38+I39</f>
        <v>66</v>
      </c>
      <c r="I41" s="116"/>
    </row>
    <row r="42" spans="1:9" ht="15.75">
      <c r="A42" s="112"/>
      <c r="C42" s="214"/>
      <c r="D42" s="215"/>
      <c r="E42" s="214"/>
      <c r="F42" s="144" t="s">
        <v>62</v>
      </c>
      <c r="G42" s="113"/>
      <c r="H42" s="113"/>
      <c r="I42" s="117" t="s">
        <v>48</v>
      </c>
    </row>
  </sheetData>
  <sheetProtection/>
  <mergeCells count="14">
    <mergeCell ref="G8:G9"/>
    <mergeCell ref="F8:F9"/>
    <mergeCell ref="D8:D9"/>
    <mergeCell ref="B8:B9"/>
    <mergeCell ref="H4:I4"/>
    <mergeCell ref="E8:E9"/>
    <mergeCell ref="I2:I3"/>
    <mergeCell ref="C3:H3"/>
    <mergeCell ref="D6:F6"/>
    <mergeCell ref="A8:A9"/>
    <mergeCell ref="B5:H5"/>
    <mergeCell ref="A7:I7"/>
    <mergeCell ref="I8:I9"/>
    <mergeCell ref="H8:H9"/>
  </mergeCells>
  <printOptions/>
  <pageMargins left="0.16" right="0.21" top="0.17" bottom="0.16" header="0.16" footer="0.16"/>
  <pageSetup horizontalDpi="600" verticalDpi="600" orientation="portrait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36"/>
  <sheetViews>
    <sheetView view="pageBreakPreview" zoomScaleSheetLayoutView="100" zoomScalePageLayoutView="0" workbookViewId="0" topLeftCell="A1">
      <selection activeCell="I36" sqref="I36"/>
    </sheetView>
  </sheetViews>
  <sheetFormatPr defaultColWidth="9.00390625" defaultRowHeight="12.75"/>
  <cols>
    <col min="1" max="1" width="20.125" style="0" customWidth="1"/>
    <col min="2" max="2" width="6.125" style="0" customWidth="1"/>
    <col min="3" max="3" width="7.75390625" style="114" customWidth="1"/>
    <col min="4" max="4" width="25.625" style="0" customWidth="1"/>
    <col min="5" max="5" width="8.25390625" style="114" customWidth="1"/>
    <col min="6" max="6" width="11.25390625" style="141" customWidth="1"/>
    <col min="9" max="9" width="11.375" style="114" customWidth="1"/>
  </cols>
  <sheetData>
    <row r="2" ht="12.75">
      <c r="I2" s="262"/>
    </row>
    <row r="3" spans="3:9" ht="15.75">
      <c r="C3" s="264" t="s">
        <v>51</v>
      </c>
      <c r="D3" s="264"/>
      <c r="E3" s="264"/>
      <c r="F3" s="264"/>
      <c r="G3" s="264"/>
      <c r="H3" s="264"/>
      <c r="I3" s="263"/>
    </row>
    <row r="4" spans="3:9" ht="15.75">
      <c r="C4" s="135"/>
      <c r="D4" s="135"/>
      <c r="E4" s="227"/>
      <c r="F4" s="142"/>
      <c r="G4" s="135"/>
      <c r="H4" s="259" t="s">
        <v>52</v>
      </c>
      <c r="I4" s="259"/>
    </row>
    <row r="5" spans="2:9" ht="15.75">
      <c r="B5" s="268" t="s">
        <v>67</v>
      </c>
      <c r="C5" s="268"/>
      <c r="D5" s="268"/>
      <c r="E5" s="268"/>
      <c r="F5" s="268"/>
      <c r="G5" s="268"/>
      <c r="H5" s="268"/>
      <c r="I5" s="136"/>
    </row>
    <row r="6" spans="4:6" ht="15.75">
      <c r="D6" s="265" t="s">
        <v>53</v>
      </c>
      <c r="E6" s="265"/>
      <c r="F6" s="265"/>
    </row>
    <row r="7" spans="1:9" ht="14.25">
      <c r="A7" s="269" t="s">
        <v>50</v>
      </c>
      <c r="B7" s="269"/>
      <c r="C7" s="269"/>
      <c r="D7" s="269"/>
      <c r="E7" s="269"/>
      <c r="F7" s="269"/>
      <c r="G7" s="269"/>
      <c r="H7" s="269"/>
      <c r="I7" s="269"/>
    </row>
    <row r="8" spans="1:9" ht="15.75">
      <c r="A8" s="266"/>
      <c r="B8" s="260" t="s">
        <v>55</v>
      </c>
      <c r="C8" s="133" t="s">
        <v>56</v>
      </c>
      <c r="D8" s="260" t="s">
        <v>57</v>
      </c>
      <c r="E8" s="260" t="s">
        <v>69</v>
      </c>
      <c r="F8" s="270" t="s">
        <v>8</v>
      </c>
      <c r="G8" s="260" t="s">
        <v>1</v>
      </c>
      <c r="H8" s="260" t="s">
        <v>68</v>
      </c>
      <c r="I8" s="260" t="s">
        <v>58</v>
      </c>
    </row>
    <row r="9" spans="1:9" ht="15.75">
      <c r="A9" s="267"/>
      <c r="B9" s="261"/>
      <c r="C9" s="134" t="s">
        <v>59</v>
      </c>
      <c r="D9" s="272"/>
      <c r="E9" s="272"/>
      <c r="F9" s="271"/>
      <c r="G9" s="261"/>
      <c r="H9" s="261"/>
      <c r="I9" s="261"/>
    </row>
    <row r="10" spans="1:9" ht="15.75" customHeight="1">
      <c r="A10" s="119" t="s">
        <v>182</v>
      </c>
      <c r="B10" s="139" t="s">
        <v>60</v>
      </c>
      <c r="C10" s="160">
        <v>42</v>
      </c>
      <c r="D10" s="72" t="s">
        <v>164</v>
      </c>
      <c r="E10" s="73">
        <v>1999</v>
      </c>
      <c r="F10" s="210" t="str">
        <f>VLOOKUP(D10,'Бег  ДЕВУШКИ'!$C$10:$H$219,4,FALSE)</f>
        <v>10:33,5</v>
      </c>
      <c r="G10" s="143"/>
      <c r="H10" s="98"/>
      <c r="I10" s="229">
        <f>VLOOKUP(D10,'Бег  ДЕВУШКИ'!$C$10:$H$219,6,FALSE)</f>
        <v>9</v>
      </c>
    </row>
    <row r="11" spans="1:9" ht="15.75">
      <c r="A11" s="105"/>
      <c r="B11" s="139" t="s">
        <v>60</v>
      </c>
      <c r="C11" s="160">
        <v>41</v>
      </c>
      <c r="D11" s="72" t="s">
        <v>166</v>
      </c>
      <c r="E11" s="73">
        <v>1999</v>
      </c>
      <c r="F11" s="210" t="str">
        <f>VLOOKUP(D11,'Бег  ДЕВУШКИ'!$C$10:$H$219,4,FALSE)</f>
        <v>12:00,6</v>
      </c>
      <c r="G11" s="143"/>
      <c r="H11" s="98"/>
      <c r="I11" s="143">
        <f>VLOOKUP(D11,'Бег  ДЕВУШКИ'!$C$10:$H$219,6,FALSE)</f>
        <v>5</v>
      </c>
    </row>
    <row r="12" spans="1:9" ht="15.75">
      <c r="A12" s="105"/>
      <c r="B12" s="139" t="s">
        <v>60</v>
      </c>
      <c r="C12" s="160">
        <v>40</v>
      </c>
      <c r="D12" s="72" t="s">
        <v>168</v>
      </c>
      <c r="E12" s="73">
        <v>1991</v>
      </c>
      <c r="F12" s="210" t="str">
        <f>VLOOKUP(D12,'Бег  ДЕВУШКИ'!$C$10:$H$219,4,FALSE)</f>
        <v>12:12,4</v>
      </c>
      <c r="G12" s="143"/>
      <c r="H12" s="98"/>
      <c r="I12" s="143">
        <f>VLOOKUP(D12,'Бег  ДЕВУШКИ'!$C$10:$H$219,6,FALSE)</f>
        <v>4</v>
      </c>
    </row>
    <row r="13" spans="1:9" ht="15.75">
      <c r="A13" s="105"/>
      <c r="B13" s="139"/>
      <c r="C13" s="106"/>
      <c r="D13" s="205"/>
      <c r="E13" s="204"/>
      <c r="F13" s="210"/>
      <c r="G13" s="143"/>
      <c r="H13" s="98"/>
      <c r="I13" s="143"/>
    </row>
    <row r="14" spans="1:9" ht="15.75">
      <c r="A14" s="105"/>
      <c r="B14" s="139"/>
      <c r="C14" s="106"/>
      <c r="D14" s="220"/>
      <c r="E14" s="221"/>
      <c r="F14" s="210"/>
      <c r="G14" s="143"/>
      <c r="H14" s="98"/>
      <c r="I14" s="143"/>
    </row>
    <row r="15" spans="1:9" ht="15.75">
      <c r="A15" s="120" t="s">
        <v>183</v>
      </c>
      <c r="B15" s="139" t="s">
        <v>60</v>
      </c>
      <c r="C15" s="160">
        <v>35</v>
      </c>
      <c r="D15" s="72" t="s">
        <v>158</v>
      </c>
      <c r="E15" s="73">
        <v>2001</v>
      </c>
      <c r="F15" s="210" t="str">
        <f>VLOOKUP(D15,'Бег  ДЕВУШКИ'!$C$10:$H$219,4,FALSE)</f>
        <v>11:39,9</v>
      </c>
      <c r="G15" s="143"/>
      <c r="H15" s="98"/>
      <c r="I15" s="229">
        <f>VLOOKUP(D15,'Бег  ДЕВУШКИ'!$C$10:$H$219,6,FALSE)</f>
        <v>7</v>
      </c>
    </row>
    <row r="16" spans="1:9" ht="15.75">
      <c r="A16" s="105"/>
      <c r="B16" s="139" t="s">
        <v>60</v>
      </c>
      <c r="C16" s="160">
        <v>34</v>
      </c>
      <c r="D16" s="72" t="s">
        <v>160</v>
      </c>
      <c r="E16" s="73">
        <v>2001</v>
      </c>
      <c r="F16" s="210" t="str">
        <f>VLOOKUP(D16,'Бег  ДЕВУШКИ'!$C$10:$H$219,4,FALSE)</f>
        <v>13:26,5</v>
      </c>
      <c r="G16" s="143"/>
      <c r="H16" s="98"/>
      <c r="I16" s="229">
        <f>VLOOKUP(D16,'Бег  ДЕВУШКИ'!$C$10:$H$219,6,FALSE)</f>
        <v>5</v>
      </c>
    </row>
    <row r="17" spans="1:9" ht="15.75">
      <c r="A17" s="103"/>
      <c r="B17" s="139" t="s">
        <v>60</v>
      </c>
      <c r="C17" s="160">
        <v>33</v>
      </c>
      <c r="D17" s="72" t="s">
        <v>40</v>
      </c>
      <c r="E17" s="73">
        <v>2001</v>
      </c>
      <c r="F17" s="210" t="str">
        <f>VLOOKUP(D17,'Бег  ДЕВУШКИ'!$C$10:$H$219,4,FALSE)</f>
        <v>11:47,9</v>
      </c>
      <c r="G17" s="143"/>
      <c r="H17" s="98"/>
      <c r="I17" s="229">
        <f>VLOOKUP(D17,'Бег  ДЕВУШКИ'!$C$10:$H$219,6,FALSE)</f>
        <v>6</v>
      </c>
    </row>
    <row r="18" spans="1:9" ht="15.75">
      <c r="A18" s="105"/>
      <c r="B18" s="139"/>
      <c r="C18" s="108"/>
      <c r="D18" s="211"/>
      <c r="E18" s="212"/>
      <c r="F18" s="210"/>
      <c r="G18" s="143"/>
      <c r="H18" s="98"/>
      <c r="I18" s="143"/>
    </row>
    <row r="19" spans="1:9" ht="15.75">
      <c r="A19" s="120" t="s">
        <v>184</v>
      </c>
      <c r="B19" s="139" t="s">
        <v>60</v>
      </c>
      <c r="C19" s="189">
        <v>26</v>
      </c>
      <c r="D19" s="72" t="s">
        <v>144</v>
      </c>
      <c r="E19" s="73">
        <v>2003</v>
      </c>
      <c r="F19" s="210" t="str">
        <f>VLOOKUP(D19,'Бег  ДЕВУШКИ'!$C$10:$H$219,4,FALSE)</f>
        <v>5:09,2</v>
      </c>
      <c r="G19" s="143"/>
      <c r="H19" s="98"/>
      <c r="I19" s="229">
        <f>VLOOKUP(D19,'Бег  ДЕВУШКИ'!$C$10:$H$219,6,FALSE)</f>
        <v>6</v>
      </c>
    </row>
    <row r="20" spans="1:9" ht="15.75">
      <c r="A20" s="105"/>
      <c r="B20" s="139" t="s">
        <v>60</v>
      </c>
      <c r="C20" s="189">
        <v>24</v>
      </c>
      <c r="D20" s="72" t="s">
        <v>76</v>
      </c>
      <c r="E20" s="73">
        <v>2003</v>
      </c>
      <c r="F20" s="210" t="str">
        <f>VLOOKUP(D20,'Бег  ДЕВУШКИ'!$C$10:$H$219,4,FALSE)</f>
        <v>5:11,9</v>
      </c>
      <c r="G20" s="143"/>
      <c r="H20" s="98"/>
      <c r="I20" s="143">
        <f>VLOOKUP(D20,'Бег  ДЕВУШКИ'!$C$10:$H$219,6,FALSE)</f>
        <v>5</v>
      </c>
    </row>
    <row r="21" spans="1:9" ht="15.75">
      <c r="A21" s="105"/>
      <c r="B21" s="139"/>
      <c r="C21" s="108"/>
      <c r="D21" s="211"/>
      <c r="E21" s="212"/>
      <c r="F21" s="210"/>
      <c r="G21" s="143"/>
      <c r="H21" s="98"/>
      <c r="I21" s="143"/>
    </row>
    <row r="22" spans="1:9" ht="15.75">
      <c r="A22" s="120" t="s">
        <v>182</v>
      </c>
      <c r="B22" s="140" t="s">
        <v>61</v>
      </c>
      <c r="C22" s="213">
        <v>46</v>
      </c>
      <c r="D22" s="72" t="s">
        <v>79</v>
      </c>
      <c r="E22" s="73">
        <v>1998</v>
      </c>
      <c r="F22" s="210" t="str">
        <f>VLOOKUP(D22,'Бег  ЮНОШИ'!$C$10:$H$221,4,FALSE)</f>
        <v>9:55,0</v>
      </c>
      <c r="G22" s="105"/>
      <c r="H22" s="105"/>
      <c r="I22" s="143">
        <f>VLOOKUP(D22,'Бег  ЮНОШИ'!$C$10:$H$221,6,FALSE)</f>
        <v>4</v>
      </c>
    </row>
    <row r="23" spans="1:9" ht="15.75">
      <c r="A23" s="105"/>
      <c r="B23" s="140" t="s">
        <v>61</v>
      </c>
      <c r="C23" s="213">
        <v>45</v>
      </c>
      <c r="D23" s="72" t="s">
        <v>39</v>
      </c>
      <c r="E23" s="73">
        <v>1999</v>
      </c>
      <c r="F23" s="210" t="str">
        <f>VLOOKUP(D23,'Бег  ЮНОШИ'!$C$10:$H$221,4,FALSE)</f>
        <v>9:09,3</v>
      </c>
      <c r="G23" s="105"/>
      <c r="H23" s="105"/>
      <c r="I23" s="229">
        <f>VLOOKUP(D23,'Бег  ЮНОШИ'!$C$10:$H$221,6,FALSE)</f>
        <v>6</v>
      </c>
    </row>
    <row r="24" spans="1:9" ht="15.75">
      <c r="A24" s="105"/>
      <c r="B24" s="140" t="s">
        <v>61</v>
      </c>
      <c r="C24" s="213">
        <v>44</v>
      </c>
      <c r="D24" s="72" t="s">
        <v>170</v>
      </c>
      <c r="E24" s="73">
        <v>1999</v>
      </c>
      <c r="F24" s="210" t="str">
        <f>VLOOKUP(D24,'Бег  ЮНОШИ'!$C$10:$H$221,4,FALSE)</f>
        <v>9:03,1</v>
      </c>
      <c r="G24" s="105"/>
      <c r="H24" s="105"/>
      <c r="I24" s="229">
        <f>VLOOKUP(D24,'Бег  ЮНОШИ'!$C$10:$H$221,6,FALSE)</f>
        <v>7</v>
      </c>
    </row>
    <row r="25" spans="1:9" ht="15.75">
      <c r="A25" s="105"/>
      <c r="B25" s="140" t="s">
        <v>61</v>
      </c>
      <c r="C25" s="213">
        <v>43</v>
      </c>
      <c r="D25" s="72" t="s">
        <v>172</v>
      </c>
      <c r="E25" s="73">
        <v>2000</v>
      </c>
      <c r="F25" s="210" t="str">
        <f>VLOOKUP(D25,'Бег  ЮНОШИ'!$C$10:$H$221,4,FALSE)</f>
        <v>10:09,8</v>
      </c>
      <c r="G25" s="105"/>
      <c r="H25" s="105"/>
      <c r="I25" s="143">
        <f>VLOOKUP(D25,'Бег  ЮНОШИ'!$C$10:$H$221,6,FALSE)</f>
        <v>2</v>
      </c>
    </row>
    <row r="26" spans="1:9" ht="15.75">
      <c r="A26" s="111"/>
      <c r="B26" s="140"/>
      <c r="C26" s="110"/>
      <c r="D26" s="218"/>
      <c r="E26" s="219"/>
      <c r="F26" s="210"/>
      <c r="G26" s="105"/>
      <c r="H26" s="105"/>
      <c r="I26" s="143"/>
    </row>
    <row r="27" spans="1:9" ht="15.75">
      <c r="A27" s="120" t="s">
        <v>183</v>
      </c>
      <c r="B27" s="140" t="s">
        <v>61</v>
      </c>
      <c r="C27" s="213">
        <v>36</v>
      </c>
      <c r="D27" s="72" t="s">
        <v>82</v>
      </c>
      <c r="E27" s="73">
        <v>2002</v>
      </c>
      <c r="F27" s="210" t="str">
        <f>VLOOKUP(D27,'Бег  ЮНОШИ'!$C$10:$H$221,4,FALSE)</f>
        <v>10:07,5</v>
      </c>
      <c r="G27" s="105"/>
      <c r="H27" s="105"/>
      <c r="I27" s="143">
        <f>VLOOKUP(D27,'Бег  ЮНОШИ'!$C$10:$H$221,6,FALSE)</f>
        <v>4</v>
      </c>
    </row>
    <row r="28" spans="1:9" ht="15.75">
      <c r="A28" s="105"/>
      <c r="B28" s="140"/>
      <c r="C28" s="108"/>
      <c r="D28" s="211"/>
      <c r="E28" s="212"/>
      <c r="F28" s="210"/>
      <c r="G28" s="105"/>
      <c r="H28" s="105"/>
      <c r="I28" s="143"/>
    </row>
    <row r="29" spans="1:9" ht="15.75">
      <c r="A29" s="120" t="s">
        <v>184</v>
      </c>
      <c r="B29" s="140" t="s">
        <v>61</v>
      </c>
      <c r="C29" s="213">
        <v>32</v>
      </c>
      <c r="D29" s="72" t="s">
        <v>147</v>
      </c>
      <c r="E29" s="73">
        <v>2003</v>
      </c>
      <c r="F29" s="210" t="str">
        <f>VLOOKUP(D29,'Бег  ЮНОШИ'!$C$10:$H$221,4,FALSE)</f>
        <v>4:37,5</v>
      </c>
      <c r="G29" s="105"/>
      <c r="H29" s="105"/>
      <c r="I29" s="143">
        <f>VLOOKUP(D29,'Бег  ЮНОШИ'!$C$10:$H$221,6,FALSE)</f>
        <v>5</v>
      </c>
    </row>
    <row r="30" spans="2:9" ht="15.75">
      <c r="B30" s="140" t="s">
        <v>61</v>
      </c>
      <c r="C30" s="213">
        <v>31</v>
      </c>
      <c r="D30" s="72" t="s">
        <v>150</v>
      </c>
      <c r="E30" s="73">
        <v>2003</v>
      </c>
      <c r="F30" s="210" t="str">
        <f>VLOOKUP(D30,'Бег  ЮНОШИ'!$C$10:$H$221,4,FALSE)</f>
        <v>4:42,4</v>
      </c>
      <c r="G30" s="105"/>
      <c r="H30" s="105"/>
      <c r="I30" s="143">
        <f>VLOOKUP(D30,'Бег  ЮНОШИ'!$C$10:$H$221,6,FALSE)</f>
        <v>4</v>
      </c>
    </row>
    <row r="31" spans="1:9" ht="15.75">
      <c r="A31" s="105"/>
      <c r="B31" s="140" t="s">
        <v>61</v>
      </c>
      <c r="C31" s="213">
        <v>29</v>
      </c>
      <c r="D31" s="72" t="s">
        <v>152</v>
      </c>
      <c r="E31" s="73">
        <v>2003</v>
      </c>
      <c r="F31" s="210" t="str">
        <f>VLOOKUP(D31,'Бег  ЮНОШИ'!$C$10:$H$221,4,FALSE)</f>
        <v>4:37,3</v>
      </c>
      <c r="G31" s="105"/>
      <c r="H31" s="105"/>
      <c r="I31" s="229">
        <f>VLOOKUP(D31,'Бег  ЮНОШИ'!$C$10:$H$221,6,FALSE)</f>
        <v>6</v>
      </c>
    </row>
    <row r="32" spans="1:9" ht="15.75">
      <c r="A32" s="105"/>
      <c r="B32" s="140" t="s">
        <v>61</v>
      </c>
      <c r="C32" s="213">
        <v>28</v>
      </c>
      <c r="D32" s="72" t="s">
        <v>154</v>
      </c>
      <c r="E32" s="73">
        <v>2004</v>
      </c>
      <c r="F32" s="210" t="str">
        <f>VLOOKUP(D32,'Бег  ЮНОШИ'!$C$10:$H$221,4,FALSE)</f>
        <v>4:48,7</v>
      </c>
      <c r="G32" s="105"/>
      <c r="H32" s="105"/>
      <c r="I32" s="143">
        <f>VLOOKUP(D32,'Бег  ЮНОШИ'!$C$10:$H$221,6,FALSE)</f>
        <v>3</v>
      </c>
    </row>
    <row r="33" spans="1:9" ht="15.75">
      <c r="A33" s="105"/>
      <c r="B33" s="140" t="s">
        <v>61</v>
      </c>
      <c r="C33" s="213">
        <v>27</v>
      </c>
      <c r="D33" s="72" t="s">
        <v>157</v>
      </c>
      <c r="E33" s="73">
        <v>2003</v>
      </c>
      <c r="F33" s="210" t="str">
        <f>VLOOKUP(D33,'Бег  ЮНОШИ'!$C$10:$H$221,4,FALSE)</f>
        <v>4:52,7</v>
      </c>
      <c r="G33" s="105"/>
      <c r="H33" s="105"/>
      <c r="I33" s="143">
        <f>VLOOKUP(D33,'Бег  ЮНОШИ'!$C$10:$H$221,6,FALSE)</f>
        <v>2</v>
      </c>
    </row>
    <row r="34" spans="1:9" ht="15.75">
      <c r="A34" s="105"/>
      <c r="B34" s="104"/>
      <c r="C34" s="110"/>
      <c r="D34" s="156"/>
      <c r="E34" s="159"/>
      <c r="F34" s="210"/>
      <c r="G34" s="105"/>
      <c r="H34" s="105"/>
      <c r="I34" s="143"/>
    </row>
    <row r="35" spans="3:9" ht="33" customHeight="1">
      <c r="C35" s="214"/>
      <c r="D35" s="215"/>
      <c r="E35" s="214"/>
      <c r="F35" s="145">
        <f>I10+I15+I16+I17+I19+I23+I24+I31</f>
        <v>52</v>
      </c>
      <c r="I35" s="116"/>
    </row>
    <row r="36" spans="1:9" ht="15.75">
      <c r="A36" s="137"/>
      <c r="C36" s="214"/>
      <c r="D36" s="215"/>
      <c r="E36" s="214"/>
      <c r="F36" s="144" t="s">
        <v>62</v>
      </c>
      <c r="G36" s="138"/>
      <c r="H36" s="138"/>
      <c r="I36" s="117" t="s">
        <v>48</v>
      </c>
    </row>
  </sheetData>
  <sheetProtection/>
  <mergeCells count="14">
    <mergeCell ref="H8:H9"/>
    <mergeCell ref="I8:I9"/>
    <mergeCell ref="A8:A9"/>
    <mergeCell ref="B8:B9"/>
    <mergeCell ref="D8:D9"/>
    <mergeCell ref="E8:E9"/>
    <mergeCell ref="F8:F9"/>
    <mergeCell ref="G8:G9"/>
    <mergeCell ref="I2:I3"/>
    <mergeCell ref="C3:H3"/>
    <mergeCell ref="H4:I4"/>
    <mergeCell ref="B5:H5"/>
    <mergeCell ref="D6:F6"/>
    <mergeCell ref="A7:I7"/>
  </mergeCells>
  <printOptions/>
  <pageMargins left="0.16" right="0.21" top="0.17" bottom="0.16" header="0.16" footer="0.16"/>
  <pageSetup horizontalDpi="600" verticalDpi="600"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30"/>
  <sheetViews>
    <sheetView view="pageBreakPreview" zoomScaleSheetLayoutView="100" zoomScalePageLayoutView="0" workbookViewId="0" topLeftCell="A1">
      <selection activeCell="I19" sqref="I19"/>
    </sheetView>
  </sheetViews>
  <sheetFormatPr defaultColWidth="9.00390625" defaultRowHeight="12.75"/>
  <cols>
    <col min="1" max="1" width="20.125" style="0" customWidth="1"/>
    <col min="2" max="2" width="6.125" style="0" customWidth="1"/>
    <col min="3" max="3" width="7.75390625" style="114" customWidth="1"/>
    <col min="4" max="4" width="25.625" style="0" customWidth="1"/>
    <col min="5" max="5" width="9.125" style="114" customWidth="1"/>
    <col min="6" max="6" width="11.25390625" style="141" customWidth="1"/>
    <col min="8" max="8" width="9.125" style="0" hidden="1" customWidth="1"/>
    <col min="9" max="9" width="9.125" style="114" customWidth="1"/>
  </cols>
  <sheetData>
    <row r="2" ht="12.75">
      <c r="I2" s="262"/>
    </row>
    <row r="3" spans="3:9" ht="15.75">
      <c r="C3" s="264" t="s">
        <v>51</v>
      </c>
      <c r="D3" s="264"/>
      <c r="E3" s="264"/>
      <c r="F3" s="264"/>
      <c r="G3" s="264"/>
      <c r="H3" s="264"/>
      <c r="I3" s="263"/>
    </row>
    <row r="4" spans="3:9" ht="15.75">
      <c r="C4" s="99"/>
      <c r="D4" s="99"/>
      <c r="E4" s="226"/>
      <c r="F4" s="142"/>
      <c r="G4" s="99"/>
      <c r="H4" s="273" t="s">
        <v>52</v>
      </c>
      <c r="I4" s="273"/>
    </row>
    <row r="5" spans="2:9" ht="15.75">
      <c r="B5" s="268" t="s">
        <v>49</v>
      </c>
      <c r="C5" s="268"/>
      <c r="D5" s="268"/>
      <c r="E5" s="268"/>
      <c r="F5" s="268"/>
      <c r="G5" s="268"/>
      <c r="H5" s="268"/>
      <c r="I5" s="100"/>
    </row>
    <row r="6" spans="4:6" ht="15.75">
      <c r="D6" s="265" t="s">
        <v>53</v>
      </c>
      <c r="E6" s="265"/>
      <c r="F6" s="265"/>
    </row>
    <row r="7" spans="1:9" ht="14.25">
      <c r="A7" s="269" t="s">
        <v>63</v>
      </c>
      <c r="B7" s="269"/>
      <c r="C7" s="269"/>
      <c r="D7" s="269"/>
      <c r="E7" s="269"/>
      <c r="F7" s="269"/>
      <c r="G7" s="269"/>
      <c r="H7" s="269"/>
      <c r="I7" s="269"/>
    </row>
    <row r="8" spans="1:9" ht="15.75">
      <c r="A8" s="266" t="s">
        <v>54</v>
      </c>
      <c r="B8" s="260" t="s">
        <v>55</v>
      </c>
      <c r="C8" s="101" t="s">
        <v>56</v>
      </c>
      <c r="D8" s="260" t="s">
        <v>57</v>
      </c>
      <c r="E8" s="260" t="s">
        <v>70</v>
      </c>
      <c r="F8" s="270" t="s">
        <v>8</v>
      </c>
      <c r="G8" s="260" t="s">
        <v>1</v>
      </c>
      <c r="H8" s="260" t="s">
        <v>68</v>
      </c>
      <c r="I8" s="260" t="s">
        <v>58</v>
      </c>
    </row>
    <row r="9" spans="1:9" ht="15.75">
      <c r="A9" s="267"/>
      <c r="B9" s="261"/>
      <c r="C9" s="102" t="s">
        <v>59</v>
      </c>
      <c r="D9" s="261"/>
      <c r="E9" s="261"/>
      <c r="F9" s="271"/>
      <c r="G9" s="261"/>
      <c r="H9" s="261"/>
      <c r="I9" s="261"/>
    </row>
    <row r="10" spans="1:9" ht="15.75" customHeight="1">
      <c r="A10" s="119" t="s">
        <v>182</v>
      </c>
      <c r="B10" s="139" t="s">
        <v>60</v>
      </c>
      <c r="C10" s="152">
        <v>185</v>
      </c>
      <c r="D10" s="153" t="s">
        <v>111</v>
      </c>
      <c r="E10" s="207">
        <v>1998</v>
      </c>
      <c r="F10" s="143" t="str">
        <f>VLOOKUP(D10,'СХ  ДЕВУШКИ'!$C$11:$H$208,4,FALSE)</f>
        <v>12:50,8</v>
      </c>
      <c r="G10" s="97"/>
      <c r="H10" s="98"/>
      <c r="I10" s="229">
        <f>VLOOKUP(D10,'СХ  ДЕВУШКИ'!$C$11:$H$208,6,FALSE)</f>
        <v>9</v>
      </c>
    </row>
    <row r="11" spans="1:9" ht="15.75">
      <c r="A11" s="105"/>
      <c r="B11" s="139" t="s">
        <v>60</v>
      </c>
      <c r="C11" s="110">
        <v>186</v>
      </c>
      <c r="D11" s="151" t="s">
        <v>113</v>
      </c>
      <c r="E11" s="208">
        <v>1998</v>
      </c>
      <c r="F11" s="143" t="str">
        <f>VLOOKUP(D11,'СХ  ДЕВУШКИ'!$C$11:$H$208,4,FALSE)</f>
        <v>13:18,0</v>
      </c>
      <c r="G11" s="97"/>
      <c r="H11" s="98"/>
      <c r="I11" s="229">
        <f>VLOOKUP(D11,'СХ  ДЕВУШКИ'!$C$11:$H$208,6,FALSE)</f>
        <v>7</v>
      </c>
    </row>
    <row r="12" spans="1:9" ht="15.75">
      <c r="A12" s="105"/>
      <c r="B12" s="139"/>
      <c r="C12" s="97"/>
      <c r="D12" s="98"/>
      <c r="E12" s="97"/>
      <c r="F12" s="143"/>
      <c r="G12" s="97"/>
      <c r="H12" s="98"/>
      <c r="I12" s="143"/>
    </row>
    <row r="13" spans="1:9" ht="15.75">
      <c r="A13" s="120" t="s">
        <v>183</v>
      </c>
      <c r="B13" s="139" t="s">
        <v>60</v>
      </c>
      <c r="C13" s="110">
        <v>181</v>
      </c>
      <c r="D13" s="155" t="s">
        <v>107</v>
      </c>
      <c r="E13" s="110">
        <v>2002</v>
      </c>
      <c r="F13" s="143" t="str">
        <f>VLOOKUP(D13,'СХ  ДЕВУШКИ'!$C$11:$H$208,4,FALSE)</f>
        <v>14:49,8</v>
      </c>
      <c r="G13" s="97"/>
      <c r="H13" s="98"/>
      <c r="I13" s="229">
        <f>VLOOKUP(D13,'СХ  ДЕВУШКИ'!$C$11:$H$208,6,FALSE)</f>
        <v>6</v>
      </c>
    </row>
    <row r="14" spans="1:9" ht="15.75">
      <c r="A14" s="105"/>
      <c r="B14" s="139" t="s">
        <v>60</v>
      </c>
      <c r="C14" s="152">
        <v>187</v>
      </c>
      <c r="D14" s="195" t="s">
        <v>114</v>
      </c>
      <c r="E14" s="158">
        <v>2002</v>
      </c>
      <c r="F14" s="143" t="str">
        <f>VLOOKUP(D14,'СХ  ДЕВУШКИ'!$C$11:$H$208,4,FALSE)</f>
        <v>14:35,2</v>
      </c>
      <c r="G14" s="97"/>
      <c r="H14" s="98"/>
      <c r="I14" s="229">
        <f>VLOOKUP(D14,'СХ  ДЕВУШКИ'!$C$11:$H$208,6,FALSE)</f>
        <v>7</v>
      </c>
    </row>
    <row r="15" spans="1:9" ht="15.75">
      <c r="A15" s="103"/>
      <c r="B15" s="139" t="s">
        <v>60</v>
      </c>
      <c r="C15" s="110">
        <v>188</v>
      </c>
      <c r="D15" s="151" t="s">
        <v>196</v>
      </c>
      <c r="E15" s="208">
        <v>2002</v>
      </c>
      <c r="F15" s="143" t="str">
        <f>VLOOKUP(D15,'СХ  ДЕВУШКИ'!$C$11:$H$208,4,FALSE)</f>
        <v>15:43,3</v>
      </c>
      <c r="G15" s="97"/>
      <c r="H15" s="98"/>
      <c r="I15" s="229">
        <f>VLOOKUP(D15,'СХ  ДЕВУШКИ'!$C$11:$H$208,6,FALSE)</f>
        <v>4</v>
      </c>
    </row>
    <row r="16" spans="1:9" ht="15.75">
      <c r="A16" s="103"/>
      <c r="B16" s="139"/>
      <c r="C16" s="73"/>
      <c r="D16" s="72"/>
      <c r="E16" s="73"/>
      <c r="F16" s="143"/>
      <c r="G16" s="97"/>
      <c r="H16" s="98"/>
      <c r="I16" s="143"/>
    </row>
    <row r="17" spans="1:9" ht="15.75">
      <c r="A17" s="120" t="s">
        <v>184</v>
      </c>
      <c r="B17" s="139" t="s">
        <v>60</v>
      </c>
      <c r="C17" s="108" t="s">
        <v>186</v>
      </c>
      <c r="D17" s="109" t="s">
        <v>175</v>
      </c>
      <c r="E17" s="73">
        <v>2003</v>
      </c>
      <c r="F17" s="143" t="str">
        <f>VLOOKUP(D17,'СХ  ДЕВУШКИ'!$C$11:$H$208,4,FALSE)</f>
        <v>11:08,1</v>
      </c>
      <c r="G17" s="97"/>
      <c r="H17" s="98"/>
      <c r="I17" s="143">
        <f>VLOOKUP(D17,'СХ  ДЕВУШКИ'!$C$11:$H$208,6,FALSE)</f>
        <v>3</v>
      </c>
    </row>
    <row r="18" spans="1:9" ht="15.75">
      <c r="A18" s="105"/>
      <c r="B18" s="139" t="s">
        <v>60</v>
      </c>
      <c r="C18" s="110">
        <v>200</v>
      </c>
      <c r="D18" s="151" t="s">
        <v>210</v>
      </c>
      <c r="E18" s="73">
        <v>2007</v>
      </c>
      <c r="F18" s="143" t="str">
        <f>VLOOKUP(D18,'СХ  ДЕВУШКИ'!$C$11:$H$208,4,FALSE)</f>
        <v>10:48,8</v>
      </c>
      <c r="G18" s="97"/>
      <c r="H18" s="98"/>
      <c r="I18" s="229">
        <f>VLOOKUP(D18,'СХ  ДЕВУШКИ'!$C$11:$H$208,6,FALSE)</f>
        <v>4</v>
      </c>
    </row>
    <row r="19" spans="2:9" ht="15.75">
      <c r="B19" s="139"/>
      <c r="C19" s="204"/>
      <c r="D19" s="205"/>
      <c r="E19" s="158"/>
      <c r="F19" s="143"/>
      <c r="G19" s="97"/>
      <c r="H19" s="98"/>
      <c r="I19" s="143"/>
    </row>
    <row r="20" spans="1:9" ht="15.75">
      <c r="A20" s="120" t="s">
        <v>182</v>
      </c>
      <c r="B20" s="146" t="s">
        <v>61</v>
      </c>
      <c r="C20" s="152">
        <v>151</v>
      </c>
      <c r="D20" s="153" t="s">
        <v>185</v>
      </c>
      <c r="E20" s="207">
        <v>1999</v>
      </c>
      <c r="F20" s="143" t="str">
        <f>VLOOKUP(D20,'СХ  ЮНОШИ'!$C$11:$H$210,4,FALSE)</f>
        <v>17:08,3</v>
      </c>
      <c r="G20" s="105"/>
      <c r="H20" s="105"/>
      <c r="I20" s="229">
        <f>VLOOKUP(D20,'СХ  ЮНОШИ'!$C$11:$H$210,6,FALSE)</f>
        <v>5</v>
      </c>
    </row>
    <row r="21" spans="1:9" ht="15.75">
      <c r="A21" s="105"/>
      <c r="B21" s="146" t="s">
        <v>61</v>
      </c>
      <c r="C21" s="110">
        <v>195</v>
      </c>
      <c r="D21" s="151" t="s">
        <v>115</v>
      </c>
      <c r="E21" s="73">
        <v>1998</v>
      </c>
      <c r="F21" s="143" t="str">
        <f>VLOOKUP(D21,'СХ  ЮНОШИ'!$C$11:$H$210,4,FALSE)</f>
        <v>12:24,4</v>
      </c>
      <c r="G21" s="105"/>
      <c r="H21" s="105"/>
      <c r="I21" s="229">
        <f>VLOOKUP(D21,'СХ  ЮНОШИ'!$C$11:$H$210,6,FALSE)</f>
        <v>7</v>
      </c>
    </row>
    <row r="22" spans="1:9" ht="15.75">
      <c r="A22" s="105"/>
      <c r="B22" s="146"/>
      <c r="C22" s="73"/>
      <c r="D22" s="72"/>
      <c r="E22" s="73"/>
      <c r="F22" s="143"/>
      <c r="G22" s="105"/>
      <c r="H22" s="105"/>
      <c r="I22" s="143"/>
    </row>
    <row r="23" spans="1:9" ht="15.75">
      <c r="A23" s="120" t="s">
        <v>183</v>
      </c>
      <c r="B23" s="146" t="s">
        <v>61</v>
      </c>
      <c r="C23" s="152">
        <v>150</v>
      </c>
      <c r="D23" s="153" t="s">
        <v>102</v>
      </c>
      <c r="E23" s="207">
        <v>2002</v>
      </c>
      <c r="F23" s="143" t="str">
        <f>VLOOKUP(D23,'СХ  ЮНОШИ'!$C$11:$H$210,4,FALSE)</f>
        <v>15:33,2</v>
      </c>
      <c r="G23" s="105"/>
      <c r="H23" s="105"/>
      <c r="I23" s="143">
        <f>VLOOKUP(D23,'СХ  ЮНОШИ'!$C$11:$H$210,6,FALSE)</f>
        <v>4</v>
      </c>
    </row>
    <row r="24" spans="1:9" ht="15.75">
      <c r="A24" s="105"/>
      <c r="B24" s="146" t="s">
        <v>61</v>
      </c>
      <c r="C24" s="73">
        <v>178</v>
      </c>
      <c r="D24" s="72" t="s">
        <v>193</v>
      </c>
      <c r="E24" s="73">
        <v>2002</v>
      </c>
      <c r="F24" s="143" t="str">
        <f>VLOOKUP(D24,'СХ  ЮНОШИ'!$C$11:$H$210,4,FALSE)</f>
        <v>16:11,3</v>
      </c>
      <c r="G24" s="105"/>
      <c r="H24" s="105"/>
      <c r="I24" s="143">
        <f>VLOOKUP(D24,'СХ  ЮНОШИ'!$C$11:$H$210,6,FALSE)</f>
        <v>2</v>
      </c>
    </row>
    <row r="25" spans="1:9" ht="15.75">
      <c r="A25" s="103"/>
      <c r="B25" s="146" t="s">
        <v>61</v>
      </c>
      <c r="C25" s="73">
        <v>180</v>
      </c>
      <c r="D25" s="72" t="s">
        <v>194</v>
      </c>
      <c r="E25" s="73">
        <v>2001</v>
      </c>
      <c r="F25" s="143" t="str">
        <f>VLOOKUP(D25,'СХ  ЮНОШИ'!$C$11:$H$210,4,FALSE)</f>
        <v>15:34,0</v>
      </c>
      <c r="G25" s="105"/>
      <c r="H25" s="105"/>
      <c r="I25" s="143">
        <f>VLOOKUP(D25,'СХ  ЮНОШИ'!$C$11:$H$210,6,FALSE)</f>
        <v>3</v>
      </c>
    </row>
    <row r="26" spans="1:9" ht="15.75">
      <c r="A26" s="103"/>
      <c r="B26" s="146"/>
      <c r="C26" s="108"/>
      <c r="D26" s="109"/>
      <c r="E26" s="148"/>
      <c r="F26" s="143"/>
      <c r="G26" s="105"/>
      <c r="H26" s="105"/>
      <c r="I26" s="143"/>
    </row>
    <row r="27" spans="1:9" ht="15.75">
      <c r="A27" s="120" t="s">
        <v>184</v>
      </c>
      <c r="B27" s="146" t="s">
        <v>61</v>
      </c>
      <c r="C27" s="152"/>
      <c r="D27" s="195" t="s">
        <v>215</v>
      </c>
      <c r="E27" s="158">
        <v>2007</v>
      </c>
      <c r="F27" s="143" t="str">
        <f>VLOOKUP(D27,'СХ  ЮНОШИ'!$C$11:$H$210,4,FALSE)</f>
        <v>11:38,2</v>
      </c>
      <c r="G27" s="105"/>
      <c r="H27" s="105"/>
      <c r="I27" s="143">
        <f>VLOOKUP(D27,'СХ  ЮНОШИ'!$C$11:$H$210,6,FALSE)</f>
        <v>4</v>
      </c>
    </row>
    <row r="28" spans="1:9" ht="15.75">
      <c r="A28" s="105"/>
      <c r="B28" s="146"/>
      <c r="C28" s="108"/>
      <c r="D28" s="109"/>
      <c r="E28" s="148"/>
      <c r="F28" s="143"/>
      <c r="G28" s="105"/>
      <c r="H28" s="105"/>
      <c r="I28" s="143"/>
    </row>
    <row r="29" spans="3:9" ht="33" customHeight="1">
      <c r="C29" s="214"/>
      <c r="D29" s="215"/>
      <c r="E29" s="214"/>
      <c r="F29" s="147">
        <f>I10+I11+I13+I14+I15+I18+I20+I21</f>
        <v>49</v>
      </c>
      <c r="I29" s="116"/>
    </row>
    <row r="30" spans="1:9" ht="15.75">
      <c r="A30" s="112"/>
      <c r="C30" s="214"/>
      <c r="D30" s="215"/>
      <c r="E30" s="214"/>
      <c r="F30" s="144" t="s">
        <v>62</v>
      </c>
      <c r="G30" s="113"/>
      <c r="H30" s="113"/>
      <c r="I30" s="117"/>
    </row>
  </sheetData>
  <sheetProtection/>
  <mergeCells count="14">
    <mergeCell ref="I8:I9"/>
    <mergeCell ref="A8:A9"/>
    <mergeCell ref="B8:B9"/>
    <mergeCell ref="D8:D9"/>
    <mergeCell ref="F8:F9"/>
    <mergeCell ref="G8:G9"/>
    <mergeCell ref="H8:H9"/>
    <mergeCell ref="E8:E9"/>
    <mergeCell ref="I2:I3"/>
    <mergeCell ref="C3:H3"/>
    <mergeCell ref="B5:H5"/>
    <mergeCell ref="D6:F6"/>
    <mergeCell ref="A7:I7"/>
    <mergeCell ref="H4:I4"/>
  </mergeCells>
  <printOptions/>
  <pageMargins left="0.16" right="0.21" top="0.16" bottom="0.26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I35"/>
  <sheetViews>
    <sheetView view="pageBreakPreview" zoomScaleSheetLayoutView="100" zoomScalePageLayoutView="0" workbookViewId="0" topLeftCell="A1">
      <selection activeCell="N39" sqref="N39"/>
    </sheetView>
  </sheetViews>
  <sheetFormatPr defaultColWidth="9.00390625" defaultRowHeight="12.75"/>
  <cols>
    <col min="1" max="1" width="20.125" style="0" customWidth="1"/>
    <col min="2" max="2" width="6.125" style="0" customWidth="1"/>
    <col min="3" max="3" width="7.75390625" style="114" customWidth="1"/>
    <col min="4" max="4" width="25.625" style="0" customWidth="1"/>
    <col min="5" max="5" width="9.125" style="114" customWidth="1"/>
    <col min="6" max="6" width="11.25390625" style="141" customWidth="1"/>
    <col min="7" max="7" width="9.125" style="0" hidden="1" customWidth="1"/>
    <col min="9" max="9" width="9.125" style="114" customWidth="1"/>
  </cols>
  <sheetData>
    <row r="2" ht="12.75">
      <c r="I2" s="262"/>
    </row>
    <row r="3" spans="3:9" ht="15.75">
      <c r="C3" s="264" t="s">
        <v>51</v>
      </c>
      <c r="D3" s="264"/>
      <c r="E3" s="264"/>
      <c r="F3" s="264"/>
      <c r="G3" s="264"/>
      <c r="H3" s="264"/>
      <c r="I3" s="263"/>
    </row>
    <row r="4" spans="3:9" ht="15.75">
      <c r="C4" s="135"/>
      <c r="D4" s="135"/>
      <c r="E4" s="209"/>
      <c r="F4" s="142"/>
      <c r="G4" s="135"/>
      <c r="H4" s="273" t="s">
        <v>52</v>
      </c>
      <c r="I4" s="273"/>
    </row>
    <row r="5" spans="2:9" ht="15.75">
      <c r="B5" s="268" t="s">
        <v>67</v>
      </c>
      <c r="C5" s="268"/>
      <c r="D5" s="268"/>
      <c r="E5" s="268"/>
      <c r="F5" s="268"/>
      <c r="G5" s="268"/>
      <c r="H5" s="268"/>
      <c r="I5" s="136"/>
    </row>
    <row r="6" spans="4:6" ht="15.75">
      <c r="D6" s="265" t="s">
        <v>53</v>
      </c>
      <c r="E6" s="265"/>
      <c r="F6" s="265"/>
    </row>
    <row r="7" spans="1:9" ht="14.25">
      <c r="A7" s="269" t="s">
        <v>63</v>
      </c>
      <c r="B7" s="269"/>
      <c r="C7" s="269"/>
      <c r="D7" s="269"/>
      <c r="E7" s="269"/>
      <c r="F7" s="269"/>
      <c r="G7" s="269"/>
      <c r="H7" s="269"/>
      <c r="I7" s="269"/>
    </row>
    <row r="8" spans="1:9" ht="15.75">
      <c r="A8" s="266" t="s">
        <v>54</v>
      </c>
      <c r="B8" s="260" t="s">
        <v>55</v>
      </c>
      <c r="C8" s="133" t="s">
        <v>56</v>
      </c>
      <c r="D8" s="260" t="s">
        <v>57</v>
      </c>
      <c r="E8" s="260" t="s">
        <v>70</v>
      </c>
      <c r="F8" s="270" t="s">
        <v>8</v>
      </c>
      <c r="G8" s="260" t="s">
        <v>1</v>
      </c>
      <c r="H8" s="260" t="s">
        <v>68</v>
      </c>
      <c r="I8" s="260" t="s">
        <v>58</v>
      </c>
    </row>
    <row r="9" spans="1:9" ht="15.75">
      <c r="A9" s="267"/>
      <c r="B9" s="261"/>
      <c r="C9" s="134" t="s">
        <v>59</v>
      </c>
      <c r="D9" s="272"/>
      <c r="E9" s="272"/>
      <c r="F9" s="271"/>
      <c r="G9" s="261"/>
      <c r="H9" s="261"/>
      <c r="I9" s="261"/>
    </row>
    <row r="10" spans="1:9" ht="15.75">
      <c r="A10" s="119" t="s">
        <v>182</v>
      </c>
      <c r="B10" s="139" t="s">
        <v>60</v>
      </c>
      <c r="C10" s="203">
        <v>20</v>
      </c>
      <c r="D10" s="72" t="s">
        <v>44</v>
      </c>
      <c r="E10" s="73">
        <v>1999</v>
      </c>
      <c r="F10" s="210" t="str">
        <f>VLOOKUP(D10,'СХ  ДЕВУШКИ'!$C$11:$H$208,4,FALSE)</f>
        <v>14:14,2</v>
      </c>
      <c r="G10" s="97"/>
      <c r="H10" s="98"/>
      <c r="I10" s="143">
        <f>VLOOKUP(D10,'СХ  ДЕВУШКИ'!$C$11:$H$208,6,FALSE)</f>
        <v>5</v>
      </c>
    </row>
    <row r="11" spans="1:9" ht="15.75">
      <c r="A11" s="105"/>
      <c r="B11" s="139" t="s">
        <v>60</v>
      </c>
      <c r="C11" s="203">
        <v>19</v>
      </c>
      <c r="D11" s="72" t="s">
        <v>36</v>
      </c>
      <c r="E11" s="73">
        <v>2000</v>
      </c>
      <c r="F11" s="210" t="str">
        <f>VLOOKUP(D11,'СХ  ДЕВУШКИ'!$C$11:$H$208,4,FALSE)</f>
        <v>13:27,2</v>
      </c>
      <c r="G11" s="97"/>
      <c r="H11" s="98"/>
      <c r="I11" s="143">
        <f>VLOOKUP(D11,'СХ  ДЕВУШКИ'!$C$11:$H$208,6,FALSE)</f>
        <v>6</v>
      </c>
    </row>
    <row r="12" spans="1:9" ht="15.75">
      <c r="A12" s="224"/>
      <c r="B12" s="139"/>
      <c r="C12" s="203"/>
      <c r="D12" s="72"/>
      <c r="E12" s="73"/>
      <c r="F12" s="210"/>
      <c r="G12" s="97"/>
      <c r="H12" s="98"/>
      <c r="I12" s="143"/>
    </row>
    <row r="13" spans="1:9" ht="15.75">
      <c r="A13" s="120" t="s">
        <v>183</v>
      </c>
      <c r="B13" s="139" t="s">
        <v>60</v>
      </c>
      <c r="C13" s="203">
        <v>13</v>
      </c>
      <c r="D13" s="72" t="s">
        <v>41</v>
      </c>
      <c r="E13" s="73">
        <v>2001</v>
      </c>
      <c r="F13" s="210" t="str">
        <f>VLOOKUP(D13,'СХ  ДЕВУШКИ'!$C$11:$H$208,4,FALSE)</f>
        <v>13:51,2</v>
      </c>
      <c r="G13" s="97"/>
      <c r="H13" s="98"/>
      <c r="I13" s="229">
        <f>VLOOKUP(D13,'СХ  ДЕВУШКИ'!$C$11:$H$208,6,FALSE)</f>
        <v>9</v>
      </c>
    </row>
    <row r="14" spans="1:9" ht="15.75">
      <c r="A14" s="120"/>
      <c r="B14" s="139" t="s">
        <v>60</v>
      </c>
      <c r="C14" s="203">
        <v>11</v>
      </c>
      <c r="D14" s="72" t="s">
        <v>89</v>
      </c>
      <c r="E14" s="73">
        <v>2002</v>
      </c>
      <c r="F14" s="210" t="str">
        <f>VLOOKUP(D14,'СХ  ДЕВУШКИ'!$C$11:$H$208,4,FALSE)</f>
        <v>15:27,1</v>
      </c>
      <c r="G14" s="97"/>
      <c r="H14" s="98"/>
      <c r="I14" s="143">
        <f>VLOOKUP(D14,'СХ  ДЕВУШКИ'!$C$11:$H$208,6,FALSE)</f>
        <v>5</v>
      </c>
    </row>
    <row r="15" spans="1:9" ht="15.75">
      <c r="A15" s="105"/>
      <c r="B15" s="139"/>
      <c r="C15" s="203"/>
      <c r="D15" s="72"/>
      <c r="E15" s="73"/>
      <c r="F15" s="210"/>
      <c r="G15" s="97"/>
      <c r="H15" s="98"/>
      <c r="I15" s="143"/>
    </row>
    <row r="16" spans="1:9" ht="15.75">
      <c r="A16" s="120" t="s">
        <v>184</v>
      </c>
      <c r="B16" s="139" t="s">
        <v>60</v>
      </c>
      <c r="C16" s="203">
        <v>4</v>
      </c>
      <c r="D16" s="72" t="s">
        <v>136</v>
      </c>
      <c r="E16" s="73">
        <v>2004</v>
      </c>
      <c r="F16" s="210" t="str">
        <f>VLOOKUP(D16,'СХ  ДЕВУШКИ'!$C$11:$H$208,4,FALSE)</f>
        <v>9:15,7</v>
      </c>
      <c r="G16" s="97"/>
      <c r="H16" s="98"/>
      <c r="I16" s="229">
        <f>VLOOKUP(D16,'СХ  ДЕВУШКИ'!$C$11:$H$208,6,FALSE)</f>
        <v>9</v>
      </c>
    </row>
    <row r="17" spans="1:9" ht="15.75">
      <c r="A17" s="105"/>
      <c r="B17" s="139" t="s">
        <v>60</v>
      </c>
      <c r="C17" s="203">
        <v>3</v>
      </c>
      <c r="D17" s="72" t="s">
        <v>138</v>
      </c>
      <c r="E17" s="73">
        <v>2004</v>
      </c>
      <c r="F17" s="210" t="str">
        <f>VLOOKUP(D17,'СХ  ДЕВУШКИ'!$C$11:$H$208,4,FALSE)</f>
        <v>9:23,1</v>
      </c>
      <c r="G17" s="97"/>
      <c r="H17" s="98"/>
      <c r="I17" s="229">
        <f>VLOOKUP(D17,'СХ  ДЕВУШКИ'!$C$11:$H$208,6,FALSE)</f>
        <v>7</v>
      </c>
    </row>
    <row r="18" spans="1:9" ht="15.75">
      <c r="A18" s="105"/>
      <c r="B18" s="139" t="s">
        <v>60</v>
      </c>
      <c r="C18" s="203">
        <v>2</v>
      </c>
      <c r="D18" s="72" t="s">
        <v>139</v>
      </c>
      <c r="E18" s="73">
        <v>2003</v>
      </c>
      <c r="F18" s="210" t="str">
        <f>VLOOKUP(D18,'СХ  ДЕВУШКИ'!$C$11:$H$208,4,FALSE)</f>
        <v>10:00,9</v>
      </c>
      <c r="G18" s="97"/>
      <c r="H18" s="98"/>
      <c r="I18" s="143">
        <f>VLOOKUP(D18,'СХ  ДЕВУШКИ'!$C$11:$H$208,6,FALSE)</f>
        <v>5</v>
      </c>
    </row>
    <row r="19" spans="1:9" ht="15.75">
      <c r="A19" s="105"/>
      <c r="B19" s="139" t="s">
        <v>60</v>
      </c>
      <c r="C19" s="203">
        <v>1</v>
      </c>
      <c r="D19" s="72" t="s">
        <v>141</v>
      </c>
      <c r="E19" s="73">
        <v>2004</v>
      </c>
      <c r="F19" s="210" t="str">
        <f>VLOOKUP(D19,'СХ  ДЕВУШКИ'!$C$11:$H$208,4,FALSE)</f>
        <v>9:54,5</v>
      </c>
      <c r="G19" s="97"/>
      <c r="H19" s="98"/>
      <c r="I19" s="143">
        <f>VLOOKUP(D19,'СХ  ДЕВУШКИ'!$C$11:$H$208,6,FALSE)</f>
        <v>6</v>
      </c>
    </row>
    <row r="20" spans="1:9" ht="15.75">
      <c r="A20" s="105"/>
      <c r="B20" s="139"/>
      <c r="C20" s="55"/>
      <c r="D20" s="82"/>
      <c r="E20" s="201"/>
      <c r="F20" s="210"/>
      <c r="G20" s="97"/>
      <c r="H20" s="98"/>
      <c r="I20" s="143"/>
    </row>
    <row r="21" spans="1:9" ht="15.75">
      <c r="A21" s="120" t="s">
        <v>182</v>
      </c>
      <c r="B21" s="146" t="s">
        <v>61</v>
      </c>
      <c r="C21" s="203">
        <v>23</v>
      </c>
      <c r="D21" s="72" t="s">
        <v>143</v>
      </c>
      <c r="E21" s="73"/>
      <c r="F21" s="210" t="str">
        <f>VLOOKUP(D21,'СХ  ЮНОШИ'!$C$11:$H$210,4,FALSE)</f>
        <v>12:17,8</v>
      </c>
      <c r="G21" s="105"/>
      <c r="H21" s="105"/>
      <c r="I21" s="229">
        <f>VLOOKUP(D21,'СХ  ЮНОШИ'!$C$11:$H$210,6,FALSE)</f>
        <v>9</v>
      </c>
    </row>
    <row r="22" spans="1:9" ht="15.75">
      <c r="A22" s="105"/>
      <c r="B22" s="146" t="s">
        <v>61</v>
      </c>
      <c r="C22" s="203">
        <v>22</v>
      </c>
      <c r="D22" s="72" t="s">
        <v>94</v>
      </c>
      <c r="E22" s="73">
        <v>1999</v>
      </c>
      <c r="F22" s="210" t="str">
        <f>VLOOKUP(D22,'СХ  ЮНОШИ'!$C$11:$H$210,4,FALSE)</f>
        <v>12:43,2</v>
      </c>
      <c r="G22" s="105"/>
      <c r="H22" s="105"/>
      <c r="I22" s="143">
        <f>VLOOKUP(D22,'СХ  ЮНОШИ'!$C$11:$H$210,6,FALSE)</f>
        <v>6</v>
      </c>
    </row>
    <row r="23" spans="1:9" ht="15.75">
      <c r="A23" s="105"/>
      <c r="B23" s="146"/>
      <c r="C23" s="37"/>
      <c r="D23" s="222"/>
      <c r="E23" s="201"/>
      <c r="F23" s="210"/>
      <c r="G23" s="105"/>
      <c r="H23" s="105"/>
      <c r="I23" s="143"/>
    </row>
    <row r="24" spans="1:9" ht="15.75">
      <c r="A24" s="120" t="s">
        <v>183</v>
      </c>
      <c r="B24" s="146" t="s">
        <v>61</v>
      </c>
      <c r="C24" s="203">
        <v>17</v>
      </c>
      <c r="D24" s="72" t="s">
        <v>45</v>
      </c>
      <c r="E24" s="73">
        <v>2002</v>
      </c>
      <c r="F24" s="210" t="str">
        <f>VLOOKUP(D24,'СХ  ЮНОШИ'!$C$11:$H$210,4,FALSE)</f>
        <v>12:40,5</v>
      </c>
      <c r="G24" s="105"/>
      <c r="H24" s="105"/>
      <c r="I24" s="229">
        <f>VLOOKUP(D24,'СХ  ЮНОШИ'!$C$11:$H$210,6,FALSE)</f>
        <v>9</v>
      </c>
    </row>
    <row r="25" spans="1:9" ht="15.75">
      <c r="A25" s="105"/>
      <c r="B25" s="146" t="s">
        <v>61</v>
      </c>
      <c r="C25" s="203">
        <v>16</v>
      </c>
      <c r="D25" s="72" t="s">
        <v>90</v>
      </c>
      <c r="E25" s="73">
        <v>2001</v>
      </c>
      <c r="F25" s="210" t="str">
        <f>VLOOKUP(D25,'СХ  ЮНОШИ'!$C$11:$H$210,4,FALSE)</f>
        <v>12:44,4</v>
      </c>
      <c r="G25" s="105"/>
      <c r="H25" s="105"/>
      <c r="I25" s="229">
        <f>VLOOKUP(D25,'СХ  ЮНОШИ'!$C$11:$H$210,6,FALSE)</f>
        <v>7</v>
      </c>
    </row>
    <row r="26" spans="1:9" ht="15.75">
      <c r="A26" s="103"/>
      <c r="B26" s="146" t="s">
        <v>61</v>
      </c>
      <c r="C26" s="203">
        <v>15</v>
      </c>
      <c r="D26" s="72" t="s">
        <v>91</v>
      </c>
      <c r="E26" s="73">
        <v>2001</v>
      </c>
      <c r="F26" s="210" t="str">
        <f>VLOOKUP(D26,'СХ  ЮНОШИ'!$C$11:$H$210,4,FALSE)</f>
        <v>12:52,5</v>
      </c>
      <c r="G26" s="105"/>
      <c r="H26" s="105"/>
      <c r="I26" s="143">
        <f>VLOOKUP(D26,'СХ  ЮНОШИ'!$C$11:$H$210,6,FALSE)</f>
        <v>6</v>
      </c>
    </row>
    <row r="27" spans="1:9" ht="15.75">
      <c r="A27" s="103"/>
      <c r="B27" s="146" t="s">
        <v>61</v>
      </c>
      <c r="C27" s="203">
        <v>14</v>
      </c>
      <c r="D27" s="72" t="s">
        <v>126</v>
      </c>
      <c r="E27" s="73">
        <v>2001</v>
      </c>
      <c r="F27" s="210" t="str">
        <f>VLOOKUP(D27,'СХ  ЮНОШИ'!$C$11:$H$210,4,FALSE)</f>
        <v>13:06,3</v>
      </c>
      <c r="G27" s="105"/>
      <c r="H27" s="105"/>
      <c r="I27" s="143">
        <f>VLOOKUP(D27,'СХ  ЮНОШИ'!$C$11:$H$210,6,FALSE)</f>
        <v>5</v>
      </c>
    </row>
    <row r="28" spans="1:9" ht="15.75">
      <c r="A28" s="105"/>
      <c r="B28" s="146"/>
      <c r="C28" s="203"/>
      <c r="D28" s="223"/>
      <c r="E28" s="219"/>
      <c r="F28" s="210"/>
      <c r="G28" s="105"/>
      <c r="H28" s="105"/>
      <c r="I28" s="143"/>
    </row>
    <row r="29" spans="1:9" ht="15.75">
      <c r="A29" s="120" t="s">
        <v>184</v>
      </c>
      <c r="B29" s="146" t="s">
        <v>61</v>
      </c>
      <c r="C29" s="203">
        <v>10</v>
      </c>
      <c r="D29" s="72" t="s">
        <v>97</v>
      </c>
      <c r="E29" s="73">
        <v>2003</v>
      </c>
      <c r="F29" s="210" t="str">
        <f>VLOOKUP(D29,'СХ  ЮНОШИ'!$C$11:$H$210,4,FALSE)</f>
        <v>8:09,3</v>
      </c>
      <c r="G29" s="105"/>
      <c r="H29" s="105"/>
      <c r="I29" s="229">
        <f>VLOOKUP(D29,'СХ  ЮНОШИ'!$C$11:$H$210,6,FALSE)</f>
        <v>9</v>
      </c>
    </row>
    <row r="30" spans="1:9" ht="15.75">
      <c r="A30" s="105"/>
      <c r="B30" s="146" t="s">
        <v>61</v>
      </c>
      <c r="C30" s="203">
        <v>9</v>
      </c>
      <c r="D30" s="72" t="s">
        <v>46</v>
      </c>
      <c r="E30" s="73">
        <v>2004</v>
      </c>
      <c r="F30" s="210" t="str">
        <f>VLOOKUP(D30,'СХ  ЮНОШИ'!$C$11:$H$210,4,FALSE)</f>
        <v>8:58,3</v>
      </c>
      <c r="G30" s="105"/>
      <c r="H30" s="105"/>
      <c r="I30" s="229">
        <f>VLOOKUP(D30,'СХ  ЮНОШИ'!$C$11:$H$210,6,FALSE)</f>
        <v>7</v>
      </c>
    </row>
    <row r="31" spans="1:9" ht="15.75">
      <c r="A31" s="105"/>
      <c r="B31" s="146" t="s">
        <v>61</v>
      </c>
      <c r="C31" s="203">
        <v>6</v>
      </c>
      <c r="D31" s="72" t="s">
        <v>132</v>
      </c>
      <c r="E31" s="73">
        <v>2003</v>
      </c>
      <c r="F31" s="210" t="str">
        <f>VLOOKUP(D31,'СХ  ЮНОШИ'!$C$11:$H$210,4,FALSE)</f>
        <v>9:07,9</v>
      </c>
      <c r="G31" s="105"/>
      <c r="H31" s="105"/>
      <c r="I31" s="143">
        <f>VLOOKUP(D31,'СХ  ЮНОШИ'!$C$11:$H$210,6,FALSE)</f>
        <v>6</v>
      </c>
    </row>
    <row r="32" spans="1:9" ht="15.75">
      <c r="A32" s="105"/>
      <c r="B32" s="146" t="s">
        <v>61</v>
      </c>
      <c r="C32" s="203">
        <v>5</v>
      </c>
      <c r="D32" s="72" t="s">
        <v>133</v>
      </c>
      <c r="E32" s="73">
        <v>2004</v>
      </c>
      <c r="F32" s="210" t="str">
        <f>VLOOKUP(D32,'СХ  ЮНОШИ'!$C$11:$H$210,4,FALSE)</f>
        <v>9:21,6</v>
      </c>
      <c r="G32" s="105"/>
      <c r="H32" s="105"/>
      <c r="I32" s="143">
        <f>VLOOKUP(D32,'СХ  ЮНОШИ'!$C$11:$H$210,6,FALSE)</f>
        <v>5</v>
      </c>
    </row>
    <row r="33" spans="1:9" ht="15.75">
      <c r="A33" s="105"/>
      <c r="B33" s="146"/>
      <c r="C33" s="108"/>
      <c r="D33" s="109"/>
      <c r="E33" s="148"/>
      <c r="F33" s="210"/>
      <c r="G33" s="105"/>
      <c r="H33" s="105"/>
      <c r="I33" s="143"/>
    </row>
    <row r="34" spans="6:9" ht="33" customHeight="1">
      <c r="F34" s="147">
        <f>I13+I16+I17+I21+I24+I25+I29+I30</f>
        <v>66</v>
      </c>
      <c r="I34" s="116"/>
    </row>
    <row r="35" spans="1:9" ht="15.75">
      <c r="A35" s="137"/>
      <c r="F35" s="144" t="s">
        <v>62</v>
      </c>
      <c r="G35" s="138"/>
      <c r="H35" s="138"/>
      <c r="I35" s="117"/>
    </row>
  </sheetData>
  <sheetProtection/>
  <mergeCells count="14">
    <mergeCell ref="H8:H9"/>
    <mergeCell ref="I8:I9"/>
    <mergeCell ref="A8:A9"/>
    <mergeCell ref="B8:B9"/>
    <mergeCell ref="D8:D9"/>
    <mergeCell ref="E8:E9"/>
    <mergeCell ref="F8:F9"/>
    <mergeCell ref="G8:G9"/>
    <mergeCell ref="I2:I3"/>
    <mergeCell ref="C3:H3"/>
    <mergeCell ref="H4:I4"/>
    <mergeCell ref="B5:H5"/>
    <mergeCell ref="D6:F6"/>
    <mergeCell ref="A7:I7"/>
  </mergeCells>
  <printOptions/>
  <pageMargins left="0.16" right="0.21" top="0.16" bottom="0.26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H29"/>
  <sheetViews>
    <sheetView view="pageBreakPreview" zoomScaleSheetLayoutView="100" zoomScalePageLayoutView="0" workbookViewId="0" topLeftCell="A1">
      <selection activeCell="B18" sqref="B18"/>
    </sheetView>
  </sheetViews>
  <sheetFormatPr defaultColWidth="9.00390625" defaultRowHeight="12.75"/>
  <cols>
    <col min="1" max="1" width="12.00390625" style="1" customWidth="1"/>
    <col min="2" max="2" width="8.375" style="1" customWidth="1"/>
    <col min="3" max="3" width="9.125" style="1" customWidth="1"/>
    <col min="4" max="4" width="27.00390625" style="1" customWidth="1"/>
    <col min="5" max="5" width="12.125" style="1" customWidth="1"/>
    <col min="6" max="6" width="9.125" style="1" customWidth="1"/>
    <col min="7" max="7" width="15.125" style="1" customWidth="1"/>
    <col min="8" max="16384" width="9.125" style="1" customWidth="1"/>
  </cols>
  <sheetData>
    <row r="1" spans="1:7" ht="25.5" customHeight="1">
      <c r="A1" s="280" t="s">
        <v>21</v>
      </c>
      <c r="B1" s="280"/>
      <c r="C1" s="280"/>
      <c r="D1" s="280"/>
      <c r="E1" s="280"/>
      <c r="F1" s="280"/>
      <c r="G1" s="280"/>
    </row>
    <row r="2" spans="1:8" ht="16.5">
      <c r="A2" s="275" t="s">
        <v>203</v>
      </c>
      <c r="B2" s="275"/>
      <c r="C2" s="275"/>
      <c r="D2" s="275"/>
      <c r="E2" s="275"/>
      <c r="F2" s="275"/>
      <c r="G2" s="275"/>
      <c r="H2" s="130"/>
    </row>
    <row r="3" spans="1:8" ht="15.75">
      <c r="A3" s="265"/>
      <c r="B3" s="265"/>
      <c r="C3" s="121"/>
      <c r="D3" s="121"/>
      <c r="E3" s="112"/>
      <c r="F3" s="274"/>
      <c r="G3" s="274"/>
      <c r="H3" s="130"/>
    </row>
    <row r="4" spans="1:8" ht="54.75" customHeight="1">
      <c r="A4" s="276" t="s">
        <v>223</v>
      </c>
      <c r="B4" s="276"/>
      <c r="C4" s="276"/>
      <c r="D4" s="276"/>
      <c r="E4" s="276"/>
      <c r="F4" s="276"/>
      <c r="G4" s="276"/>
      <c r="H4" s="130"/>
    </row>
    <row r="5" spans="1:8" ht="16.5">
      <c r="A5" s="122"/>
      <c r="B5" s="126"/>
      <c r="C5" s="126"/>
      <c r="D5" s="126"/>
      <c r="E5" s="126"/>
      <c r="F5" s="277"/>
      <c r="G5" s="277"/>
      <c r="H5" s="130"/>
    </row>
    <row r="6" spans="1:8" ht="16.5">
      <c r="A6" s="122"/>
      <c r="B6" s="126"/>
      <c r="C6" s="126"/>
      <c r="D6" s="123" t="s">
        <v>50</v>
      </c>
      <c r="E6" s="126"/>
      <c r="F6" s="277"/>
      <c r="G6" s="277"/>
      <c r="H6" s="130"/>
    </row>
    <row r="7" spans="1:8" ht="15.75">
      <c r="A7" s="121"/>
      <c r="B7" s="112"/>
      <c r="C7" s="121"/>
      <c r="D7" s="121"/>
      <c r="E7" s="112"/>
      <c r="F7" s="274"/>
      <c r="G7" s="274"/>
      <c r="H7" s="130"/>
    </row>
    <row r="8" spans="1:8" ht="15.75">
      <c r="A8" s="121"/>
      <c r="B8" s="124" t="s">
        <v>64</v>
      </c>
      <c r="C8" s="121"/>
      <c r="D8" s="121" t="s">
        <v>19</v>
      </c>
      <c r="E8" s="112"/>
      <c r="F8" s="274" t="s">
        <v>121</v>
      </c>
      <c r="G8" s="274"/>
      <c r="H8" s="130"/>
    </row>
    <row r="9" spans="1:8" ht="15.75">
      <c r="A9" s="121"/>
      <c r="B9" s="112"/>
      <c r="C9" s="121"/>
      <c r="D9" s="121"/>
      <c r="E9" s="112"/>
      <c r="F9" s="274"/>
      <c r="G9" s="274"/>
      <c r="H9" s="130"/>
    </row>
    <row r="10" spans="1:8" ht="15.75">
      <c r="A10" s="121"/>
      <c r="B10" s="112"/>
      <c r="C10" s="121"/>
      <c r="D10" s="121"/>
      <c r="E10" s="112"/>
      <c r="F10" s="274"/>
      <c r="G10" s="274"/>
      <c r="H10" s="130"/>
    </row>
    <row r="11" spans="1:8" ht="15.75">
      <c r="A11" s="121"/>
      <c r="B11" s="112"/>
      <c r="C11" s="125" t="s">
        <v>1</v>
      </c>
      <c r="D11" s="125" t="s">
        <v>65</v>
      </c>
      <c r="E11" s="125" t="s">
        <v>30</v>
      </c>
      <c r="F11" s="274"/>
      <c r="G11" s="274"/>
      <c r="H11" s="130"/>
    </row>
    <row r="12" spans="1:8" ht="15.75">
      <c r="A12" s="121"/>
      <c r="B12" s="112"/>
      <c r="C12" s="115">
        <v>1</v>
      </c>
      <c r="D12" s="111" t="s">
        <v>66</v>
      </c>
      <c r="E12" s="115">
        <f>'КОМ Бег Пенза'!F41</f>
        <v>66</v>
      </c>
      <c r="F12" s="274"/>
      <c r="G12" s="274"/>
      <c r="H12" s="130"/>
    </row>
    <row r="13" spans="1:8" ht="15.75">
      <c r="A13" s="121"/>
      <c r="B13" s="112"/>
      <c r="C13" s="115">
        <v>2</v>
      </c>
      <c r="D13" s="111" t="s">
        <v>67</v>
      </c>
      <c r="E13" s="115">
        <f>'КОМ Бег Мордовия'!F35</f>
        <v>52</v>
      </c>
      <c r="F13" s="274"/>
      <c r="G13" s="274"/>
      <c r="H13" s="130"/>
    </row>
    <row r="14" spans="1:8" ht="15.75">
      <c r="A14" s="121"/>
      <c r="B14" s="112"/>
      <c r="C14" s="121"/>
      <c r="D14" s="112"/>
      <c r="E14" s="121"/>
      <c r="F14" s="274"/>
      <c r="G14" s="274"/>
      <c r="H14" s="130"/>
    </row>
    <row r="15" spans="1:8" ht="15.75">
      <c r="A15" s="121"/>
      <c r="B15" s="112"/>
      <c r="C15" s="121"/>
      <c r="D15" s="112"/>
      <c r="E15" s="121"/>
      <c r="F15" s="274"/>
      <c r="G15" s="274"/>
      <c r="H15" s="130"/>
    </row>
    <row r="16" spans="1:8" ht="16.5">
      <c r="A16" s="121"/>
      <c r="B16" s="126"/>
      <c r="C16" s="126"/>
      <c r="D16" s="123" t="s">
        <v>63</v>
      </c>
      <c r="E16" s="126"/>
      <c r="F16" s="277"/>
      <c r="G16" s="277"/>
      <c r="H16" s="130"/>
    </row>
    <row r="17" spans="1:8" ht="15.75">
      <c r="A17" s="121"/>
      <c r="B17" s="112"/>
      <c r="C17" s="121"/>
      <c r="D17" s="121"/>
      <c r="E17" s="112"/>
      <c r="F17" s="274"/>
      <c r="G17" s="274"/>
      <c r="H17" s="130"/>
    </row>
    <row r="18" spans="1:8" ht="15.75">
      <c r="A18" s="121"/>
      <c r="B18" s="127" t="s">
        <v>64</v>
      </c>
      <c r="C18" s="121"/>
      <c r="D18" s="121" t="s">
        <v>19</v>
      </c>
      <c r="E18" s="112"/>
      <c r="F18" s="279" t="s">
        <v>202</v>
      </c>
      <c r="G18" s="279"/>
      <c r="H18" s="130"/>
    </row>
    <row r="19" spans="1:8" ht="15.75">
      <c r="A19" s="121"/>
      <c r="B19" s="112"/>
      <c r="C19" s="121"/>
      <c r="D19" s="121"/>
      <c r="E19" s="112"/>
      <c r="F19" s="274"/>
      <c r="G19" s="274"/>
      <c r="H19" s="130"/>
    </row>
    <row r="20" spans="1:8" ht="15.75">
      <c r="A20" s="121"/>
      <c r="B20" s="112"/>
      <c r="C20" s="128"/>
      <c r="D20" s="128"/>
      <c r="E20" s="118"/>
      <c r="F20" s="274"/>
      <c r="G20" s="274"/>
      <c r="H20" s="130"/>
    </row>
    <row r="21" spans="1:8" ht="15.75">
      <c r="A21" s="121"/>
      <c r="B21" s="112"/>
      <c r="C21" s="125" t="s">
        <v>1</v>
      </c>
      <c r="D21" s="125" t="s">
        <v>65</v>
      </c>
      <c r="E21" s="125" t="s">
        <v>30</v>
      </c>
      <c r="F21" s="274"/>
      <c r="G21" s="274"/>
      <c r="H21" s="130"/>
    </row>
    <row r="22" spans="1:8" ht="18" customHeight="1">
      <c r="A22" s="121"/>
      <c r="B22" s="112"/>
      <c r="C22" s="115">
        <v>1</v>
      </c>
      <c r="D22" s="111" t="s">
        <v>67</v>
      </c>
      <c r="E22" s="115">
        <f>'КОМ СХ Мордовия'!F34</f>
        <v>66</v>
      </c>
      <c r="F22" s="274"/>
      <c r="G22" s="274"/>
      <c r="H22" s="130"/>
    </row>
    <row r="23" spans="1:8" ht="18" customHeight="1">
      <c r="A23" s="121"/>
      <c r="B23" s="112"/>
      <c r="C23" s="115">
        <v>2</v>
      </c>
      <c r="D23" s="111" t="s">
        <v>66</v>
      </c>
      <c r="E23" s="115">
        <f>'КОМ СХ Пенза'!F29</f>
        <v>49</v>
      </c>
      <c r="F23" s="274"/>
      <c r="G23" s="274"/>
      <c r="H23" s="130"/>
    </row>
    <row r="24" spans="1:7" ht="24.75" customHeight="1">
      <c r="A24" s="112"/>
      <c r="B24" s="112"/>
      <c r="C24" s="121"/>
      <c r="D24" s="112"/>
      <c r="E24" s="129"/>
      <c r="F24" s="129"/>
      <c r="G24" s="129"/>
    </row>
    <row r="25" spans="1:7" ht="24.75" customHeight="1">
      <c r="A25" s="121"/>
      <c r="B25" s="112"/>
      <c r="C25" s="121"/>
      <c r="D25" s="112"/>
      <c r="E25" s="121"/>
      <c r="F25" s="112"/>
      <c r="G25" s="131"/>
    </row>
    <row r="26" spans="1:8" ht="15.75">
      <c r="A26" s="121"/>
      <c r="B26" s="112"/>
      <c r="C26" s="228" t="s">
        <v>221</v>
      </c>
      <c r="D26" s="112"/>
      <c r="F26" s="112"/>
      <c r="G26" s="129" t="s">
        <v>219</v>
      </c>
      <c r="H26" s="132"/>
    </row>
    <row r="27" spans="1:8" ht="15.75">
      <c r="A27" s="121"/>
      <c r="B27" s="112"/>
      <c r="C27" s="228"/>
      <c r="D27" s="112"/>
      <c r="F27" s="112"/>
      <c r="G27" s="112"/>
      <c r="H27" s="132"/>
    </row>
    <row r="28" spans="1:8" ht="15.75">
      <c r="A28" s="121"/>
      <c r="B28" s="112"/>
      <c r="C28" s="228" t="s">
        <v>222</v>
      </c>
      <c r="D28" s="112"/>
      <c r="F28" s="112"/>
      <c r="G28" s="129" t="s">
        <v>220</v>
      </c>
      <c r="H28" s="132"/>
    </row>
    <row r="29" spans="1:7" ht="15.75">
      <c r="A29" s="121"/>
      <c r="B29" s="112"/>
      <c r="C29" s="121"/>
      <c r="D29" s="112"/>
      <c r="E29" s="121"/>
      <c r="F29" s="278"/>
      <c r="G29" s="278"/>
    </row>
  </sheetData>
  <sheetProtection/>
  <mergeCells count="25">
    <mergeCell ref="A1:G1"/>
    <mergeCell ref="F19:G19"/>
    <mergeCell ref="F20:G20"/>
    <mergeCell ref="F21:G21"/>
    <mergeCell ref="F22:G22"/>
    <mergeCell ref="F23:G23"/>
    <mergeCell ref="F7:G7"/>
    <mergeCell ref="F8:G8"/>
    <mergeCell ref="F9:G9"/>
    <mergeCell ref="F10:G10"/>
    <mergeCell ref="F29:G29"/>
    <mergeCell ref="F13:G13"/>
    <mergeCell ref="F14:G14"/>
    <mergeCell ref="F15:G15"/>
    <mergeCell ref="F16:G16"/>
    <mergeCell ref="F17:G17"/>
    <mergeCell ref="F18:G18"/>
    <mergeCell ref="F11:G11"/>
    <mergeCell ref="F12:G12"/>
    <mergeCell ref="A2:G2"/>
    <mergeCell ref="A3:B3"/>
    <mergeCell ref="F3:G3"/>
    <mergeCell ref="A4:G4"/>
    <mergeCell ref="F5:G5"/>
    <mergeCell ref="F6:G6"/>
  </mergeCells>
  <printOptions/>
  <pageMargins left="0.53" right="0.21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виктор</cp:lastModifiedBy>
  <cp:lastPrinted>2018-03-23T05:53:08Z</cp:lastPrinted>
  <dcterms:created xsi:type="dcterms:W3CDTF">2012-01-29T11:02:14Z</dcterms:created>
  <dcterms:modified xsi:type="dcterms:W3CDTF">2018-03-23T05:53:30Z</dcterms:modified>
  <cp:category/>
  <cp:version/>
  <cp:contentType/>
  <cp:contentStatus/>
</cp:coreProperties>
</file>