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3620" tabRatio="921" activeTab="0"/>
  </bookViews>
  <sheets>
    <sheet name="ДЕВУШКИ" sheetId="1" r:id="rId1"/>
    <sheet name="финал 100м ДЕВ" sheetId="2" state="hidden" r:id="rId2"/>
    <sheet name="финал 200м ДЕВ" sheetId="3" state="hidden" r:id="rId3"/>
    <sheet name="ЮНОШИ" sheetId="4" r:id="rId4"/>
    <sheet name="финал 100 МУЖ" sheetId="5" state="hidden" r:id="rId5"/>
    <sheet name="финал 200 МУЖ" sheetId="6" state="hidden" r:id="rId6"/>
    <sheet name="технические виды" sheetId="7" r:id="rId7"/>
    <sheet name="высота" sheetId="8" r:id="rId8"/>
    <sheet name="технические виды (2)" sheetId="9" state="hidden" r:id="rId9"/>
  </sheets>
  <externalReferences>
    <externalReference r:id="rId12"/>
  </externalReferences>
  <definedNames>
    <definedName name="_xlnm.Print_Area" localSheetId="7">'высота'!$A$1:$AF$20</definedName>
    <definedName name="_xlnm.Print_Area" localSheetId="0">'ДЕВУШКИ'!$A$1:$Q$930</definedName>
    <definedName name="_xlnm.Print_Area" localSheetId="6">'технические виды'!$A$1:$X$26</definedName>
    <definedName name="_xlnm.Print_Area" localSheetId="8">'технические виды (2)'!$A$1:$R$25</definedName>
    <definedName name="_xlnm.Print_Area" localSheetId="4">'финал 100 МУЖ'!$A$1:$J$41</definedName>
    <definedName name="_xlnm.Print_Area" localSheetId="1">'финал 100м ДЕВ'!$A$1:$K$42</definedName>
    <definedName name="_xlnm.Print_Area" localSheetId="5">'финал 200 МУЖ'!$A$1:$J$41</definedName>
    <definedName name="_xlnm.Print_Area" localSheetId="2">'финал 200м ДЕВ'!$A$1:$K$41</definedName>
    <definedName name="_xlnm.Print_Area" localSheetId="3">'ЮНОШИ'!$A$1:$Q$908</definedName>
    <definedName name="_xlnm.Print_Area" localSheetId="7">'высота'!$A$1:$AF$19</definedName>
    <definedName name="_xlnm.Print_Area" localSheetId="0">'ДЕВУШКИ'!$A$1:$Q$232</definedName>
    <definedName name="_xlnm.Print_Area" localSheetId="6">'технические виды'!$A$1:$X$49</definedName>
    <definedName name="_xlnm.Print_Area" localSheetId="8">'технические виды (2)'!$A$1:$R$54</definedName>
    <definedName name="_xlnm.Print_Area" localSheetId="4">'финал 100 МУЖ'!$A$1:$J$41</definedName>
    <definedName name="_xlnm.Print_Area" localSheetId="1">'финал 100м ДЕВ'!$A$1:$K$41</definedName>
    <definedName name="_xlnm.Print_Area" localSheetId="5">'финал 200 МУЖ'!$A$1:$J$41</definedName>
    <definedName name="_xlnm.Print_Area" localSheetId="3">'ЮНОШИ'!$A$1:$Q$209</definedName>
  </definedNames>
  <calcPr fullCalcOnLoad="1"/>
</workbook>
</file>

<file path=xl/sharedStrings.xml><?xml version="1.0" encoding="utf-8"?>
<sst xmlns="http://schemas.openxmlformats.org/spreadsheetml/2006/main" count="2842" uniqueCount="588">
  <si>
    <t>Министерство физической культуры и спорта Пензенской области</t>
  </si>
  <si>
    <t>КМС</t>
  </si>
  <si>
    <t>б/р</t>
  </si>
  <si>
    <t>1юн</t>
  </si>
  <si>
    <t>2юн</t>
  </si>
  <si>
    <t>3юн</t>
  </si>
  <si>
    <t>Федерация легкой атлетики Пензенской области</t>
  </si>
  <si>
    <t>200м</t>
  </si>
  <si>
    <t>400м</t>
  </si>
  <si>
    <t>800м</t>
  </si>
  <si>
    <t>1500м</t>
  </si>
  <si>
    <t>3000м</t>
  </si>
  <si>
    <t>г. Пенза</t>
  </si>
  <si>
    <t>КС "Первомайский"</t>
  </si>
  <si>
    <t>длина дорожки по кругу 400 м</t>
  </si>
  <si>
    <t>ручной хронометраж</t>
  </si>
  <si>
    <t>забеги:</t>
  </si>
  <si>
    <t>№ дор</t>
  </si>
  <si>
    <t>Нагрд №</t>
  </si>
  <si>
    <t>Ф.И. участника</t>
  </si>
  <si>
    <t>Год рождения</t>
  </si>
  <si>
    <t>Организация</t>
  </si>
  <si>
    <t>Забеги</t>
  </si>
  <si>
    <t>Финал</t>
  </si>
  <si>
    <t>Выполн. разряд</t>
  </si>
  <si>
    <t>Ф.И.О. тренера</t>
  </si>
  <si>
    <t>Результат</t>
  </si>
  <si>
    <t>Лучший результат</t>
  </si>
  <si>
    <t>Место</t>
  </si>
  <si>
    <t>Бег 100м</t>
  </si>
  <si>
    <t>начало:</t>
  </si>
  <si>
    <t>Бег 200м</t>
  </si>
  <si>
    <t>Бег 400 м</t>
  </si>
  <si>
    <t>Выполн.разряд</t>
  </si>
  <si>
    <t>забеги
мин</t>
  </si>
  <si>
    <t>сек</t>
  </si>
  <si>
    <t>результаты</t>
  </si>
  <si>
    <t>Бег 800 м</t>
  </si>
  <si>
    <t>№ п/п</t>
  </si>
  <si>
    <t>Бег 1500 м</t>
  </si>
  <si>
    <t>Бег 3000 м</t>
  </si>
  <si>
    <t>Главный секретарь соревнований, судья 1 категории</t>
  </si>
  <si>
    <t>Е.С.Виноградова</t>
  </si>
  <si>
    <t>ФИНАЛ</t>
  </si>
  <si>
    <t>Ст.судья</t>
  </si>
  <si>
    <t>Рефери</t>
  </si>
  <si>
    <t>Секретарь</t>
  </si>
  <si>
    <t>Бег 200 м</t>
  </si>
  <si>
    <t>Дата рождения</t>
  </si>
  <si>
    <t>бр</t>
  </si>
  <si>
    <t>МС</t>
  </si>
  <si>
    <t>дев</t>
  </si>
  <si>
    <t>юн</t>
  </si>
  <si>
    <t>Прыжок в длину</t>
  </si>
  <si>
    <t>Результаты попыток</t>
  </si>
  <si>
    <t>примеч.</t>
  </si>
  <si>
    <t>жен</t>
  </si>
  <si>
    <t>муж</t>
  </si>
  <si>
    <t>Прыжок в высоту</t>
  </si>
  <si>
    <t>Зотова Н.А.</t>
  </si>
  <si>
    <t>100м</t>
  </si>
  <si>
    <t>стадион "Первомайский"</t>
  </si>
  <si>
    <t>ДЛИНА</t>
  </si>
  <si>
    <t>Толкание ядра</t>
  </si>
  <si>
    <t>ядро</t>
  </si>
  <si>
    <t>юниорки,жен</t>
  </si>
  <si>
    <t>юниоры,муж</t>
  </si>
  <si>
    <t>юноши</t>
  </si>
  <si>
    <t>тройной</t>
  </si>
  <si>
    <t>100м с/б</t>
  </si>
  <si>
    <t>ЖЕНЩИНЫ</t>
  </si>
  <si>
    <t>Финал 
ЖЕНЩИНЫ</t>
  </si>
  <si>
    <t>Финал
ЖЕНЩИНЫ</t>
  </si>
  <si>
    <t xml:space="preserve">Финал
МУЖЧИНЫ </t>
  </si>
  <si>
    <t>Финал 
МУЖЧИНЫ</t>
  </si>
  <si>
    <t>КСШОР</t>
  </si>
  <si>
    <t>2001</t>
  </si>
  <si>
    <t>СШ-6</t>
  </si>
  <si>
    <t>Улога М.В.</t>
  </si>
  <si>
    <t>25 - 26 июля 2020г</t>
  </si>
  <si>
    <t>Главный судья соревнвоаний, судья ВК</t>
  </si>
  <si>
    <t>С.Н.Беляев</t>
  </si>
  <si>
    <t>ДЕВУШКИ</t>
  </si>
  <si>
    <t>Селитра Дарья</t>
  </si>
  <si>
    <t>2006</t>
  </si>
  <si>
    <t>Ст.Каменка</t>
  </si>
  <si>
    <t>Андреев В.В.,Кузнецов В.Б.</t>
  </si>
  <si>
    <t>Степанова Дарья</t>
  </si>
  <si>
    <t>Винокуров А.Г.,Дубоносова С.В.</t>
  </si>
  <si>
    <t>Митрофанова Карина</t>
  </si>
  <si>
    <t>2004</t>
  </si>
  <si>
    <t>СШ Заречный</t>
  </si>
  <si>
    <t>Плаксина Алина</t>
  </si>
  <si>
    <t>2003</t>
  </si>
  <si>
    <t>Мичурино</t>
  </si>
  <si>
    <t>Андреев В.В.</t>
  </si>
  <si>
    <t>Платонова Анастасия</t>
  </si>
  <si>
    <t>Тихонова Дарья</t>
  </si>
  <si>
    <t>2005</t>
  </si>
  <si>
    <t>Мокшан</t>
  </si>
  <si>
    <t>Деревянко С.И.,Невокшанов Б.В.</t>
  </si>
  <si>
    <t>Слугина Дарья</t>
  </si>
  <si>
    <t>Копылова О.Н.</t>
  </si>
  <si>
    <t>Карасёва Алёна</t>
  </si>
  <si>
    <t>Семин С.В.</t>
  </si>
  <si>
    <t>Алёшкина Вероника</t>
  </si>
  <si>
    <t>2007</t>
  </si>
  <si>
    <t>Родионова А.И.</t>
  </si>
  <si>
    <t>Власова Диана</t>
  </si>
  <si>
    <t>Красновы Р.Б.,К.И.</t>
  </si>
  <si>
    <t>Федотова Ксения</t>
  </si>
  <si>
    <t>Сидельникова Екатерина</t>
  </si>
  <si>
    <t>Цыбочкина Александра</t>
  </si>
  <si>
    <t>Конова Т.В.</t>
  </si>
  <si>
    <t>Митякина Александра</t>
  </si>
  <si>
    <t>Маркина Светлана</t>
  </si>
  <si>
    <t>Носова Дарья</t>
  </si>
  <si>
    <t>Кораблев В.В.</t>
  </si>
  <si>
    <t>Кулькова Анастасия</t>
  </si>
  <si>
    <t>Степанова Алина</t>
  </si>
  <si>
    <t>Родионова А.И.,Кондратьев М.</t>
  </si>
  <si>
    <t>Карнатова Полина</t>
  </si>
  <si>
    <t>Зинуков А.В.</t>
  </si>
  <si>
    <t>Кудряшова Арина</t>
  </si>
  <si>
    <t>Родионова А.И.,Зинуков А.В.</t>
  </si>
  <si>
    <t>Калабухова Алина</t>
  </si>
  <si>
    <t>Тефанова Елизавета</t>
  </si>
  <si>
    <t>Нажметдинова Елизавета</t>
  </si>
  <si>
    <t>Яковлева елизавета</t>
  </si>
  <si>
    <t>Беляев С.Н.</t>
  </si>
  <si>
    <t>Минюкова Кристина</t>
  </si>
  <si>
    <t>Кувшинова Мария</t>
  </si>
  <si>
    <t>Семин С.В,</t>
  </si>
  <si>
    <t>Сорокина Ульяна</t>
  </si>
  <si>
    <t>СШ -6</t>
  </si>
  <si>
    <t>Волкова Елена</t>
  </si>
  <si>
    <t>Селитра Вероника</t>
  </si>
  <si>
    <t>Никифорова Вероника</t>
  </si>
  <si>
    <t>Сш-6,лицей 73</t>
  </si>
  <si>
    <t>Аралина Ольга</t>
  </si>
  <si>
    <t>Гамидова Сабина</t>
  </si>
  <si>
    <t>Кузнецов А.М.</t>
  </si>
  <si>
    <t>Кажаева Арина</t>
  </si>
  <si>
    <t>Новикова Диана</t>
  </si>
  <si>
    <t>Бурментьева Снежана</t>
  </si>
  <si>
    <t>СШ-6, лицей 73</t>
  </si>
  <si>
    <t>Шубина Светлана</t>
  </si>
  <si>
    <t>ДЮСШ Мокшан</t>
  </si>
  <si>
    <t>Дудченко Д.А.</t>
  </si>
  <si>
    <t>Кирдяпкина Валерия</t>
  </si>
  <si>
    <t>Якомазова Анастасия</t>
  </si>
  <si>
    <t>СШ-6, СОШ № 77</t>
  </si>
  <si>
    <t>Москаева София</t>
  </si>
  <si>
    <t>Вавилова Анастасия</t>
  </si>
  <si>
    <t>Жиженкова С.С.</t>
  </si>
  <si>
    <t>Бухтурина Александра</t>
  </si>
  <si>
    <t>Ломакина Вероника</t>
  </si>
  <si>
    <t>Крутова Дарья</t>
  </si>
  <si>
    <t>Сёмина Александра</t>
  </si>
  <si>
    <t>Сёмин С.В.</t>
  </si>
  <si>
    <t>Вакуляк Полина</t>
  </si>
  <si>
    <t>Макаренко Арина</t>
  </si>
  <si>
    <t>2009</t>
  </si>
  <si>
    <t>Кочеткова Полина</t>
  </si>
  <si>
    <t>Вождаева Ксения</t>
  </si>
  <si>
    <t>Сорокина дарья</t>
  </si>
  <si>
    <t>Немакина Карина</t>
  </si>
  <si>
    <t>Чиркова Дарья</t>
  </si>
  <si>
    <t>Рябухина Дарья</t>
  </si>
  <si>
    <t>Павлова Анастасия</t>
  </si>
  <si>
    <t>Кабанова Н.С.</t>
  </si>
  <si>
    <t>Панфёрова Виктория</t>
  </si>
  <si>
    <t>Алёшкина Екатерина</t>
  </si>
  <si>
    <t>Агеева Ирина</t>
  </si>
  <si>
    <t>2002</t>
  </si>
  <si>
    <t>Гарынов А.А.</t>
  </si>
  <si>
    <t>Папуашвили Лиана</t>
  </si>
  <si>
    <t>Киселёва Виктория</t>
  </si>
  <si>
    <t>Дубоносова С.В.</t>
  </si>
  <si>
    <t>Корнилова Алина</t>
  </si>
  <si>
    <t>Богданова Дарья</t>
  </si>
  <si>
    <t>Пенза</t>
  </si>
  <si>
    <t>Зинуков А.В.,Бочкарева М.В.</t>
  </si>
  <si>
    <t>Мокшанцева Елизавета</t>
  </si>
  <si>
    <t>УОР</t>
  </si>
  <si>
    <t>Сергеева Дарья</t>
  </si>
  <si>
    <t>Баландина Светлана</t>
  </si>
  <si>
    <t>Сивкова Дарья</t>
  </si>
  <si>
    <t>1997</t>
  </si>
  <si>
    <t>СШ-6,ПГУ</t>
  </si>
  <si>
    <t>Трялина Дарья</t>
  </si>
  <si>
    <t>1999</t>
  </si>
  <si>
    <t>Хорошева Кристина</t>
  </si>
  <si>
    <t>1993</t>
  </si>
  <si>
    <t>ЦСП,КСШОР</t>
  </si>
  <si>
    <t>Родионова А.И.,Безиков М.В.</t>
  </si>
  <si>
    <t>Уланова Маргарита</t>
  </si>
  <si>
    <t>2000</t>
  </si>
  <si>
    <t>Копылова О.Н.,Андреев В.В.</t>
  </si>
  <si>
    <t>Юрманова Валерия</t>
  </si>
  <si>
    <t>С-Пб.,СШОР-1 Невского района</t>
  </si>
  <si>
    <t>Травкин С.А.</t>
  </si>
  <si>
    <t>Петрова Влада</t>
  </si>
  <si>
    <t>СШ Заречный, ПГУ</t>
  </si>
  <si>
    <t>Андреева Елена</t>
  </si>
  <si>
    <t>Стародубова Ангелина</t>
  </si>
  <si>
    <t>1998</t>
  </si>
  <si>
    <t>КСШОР,ЦСП</t>
  </si>
  <si>
    <t>Лобзова Анастасия</t>
  </si>
  <si>
    <t>ПГУ</t>
  </si>
  <si>
    <t>Новинская С.Г.</t>
  </si>
  <si>
    <t>Аксёновы А.В.,Е.С.</t>
  </si>
  <si>
    <t>Аксёновы А.В.,Е.С.,Каташовы С.Н.,С.Д.</t>
  </si>
  <si>
    <t>Макаркина Светлана</t>
  </si>
  <si>
    <t>Родионова А.И.,Кондратьев</t>
  </si>
  <si>
    <t>Москалёва София</t>
  </si>
  <si>
    <t>Сорокина Дарья</t>
  </si>
  <si>
    <t>Яковлева Елизавета</t>
  </si>
  <si>
    <t>Сёмин С.В,</t>
  </si>
  <si>
    <t>2008</t>
  </si>
  <si>
    <t>Кубракова Ксения</t>
  </si>
  <si>
    <t>Игнатова Марьяна</t>
  </si>
  <si>
    <t>Волкова Вероника</t>
  </si>
  <si>
    <t>Зинуков А.В.,Карасик А.Г.,Н.А.</t>
  </si>
  <si>
    <t>Трясучкина Дарья</t>
  </si>
  <si>
    <t xml:space="preserve">Баландина Светлана </t>
  </si>
  <si>
    <t>Геворгян Дарья</t>
  </si>
  <si>
    <t>Носкова Мария</t>
  </si>
  <si>
    <t>КСШОР,ПГУ</t>
  </si>
  <si>
    <t>Девяткина Ксения</t>
  </si>
  <si>
    <t>Муромская Валерия</t>
  </si>
  <si>
    <t>1995</t>
  </si>
  <si>
    <t>Невокшанов Б.В,,Чураева М.С.</t>
  </si>
  <si>
    <t>Бегаева Анна</t>
  </si>
  <si>
    <t>Юрмакова Валерия</t>
  </si>
  <si>
    <t>С-Пб, СШОР-1 Невского р-на</t>
  </si>
  <si>
    <t>КСШОр</t>
  </si>
  <si>
    <t>1996</t>
  </si>
  <si>
    <t>Колесникова Владислава</t>
  </si>
  <si>
    <t>Гайченко Валерия</t>
  </si>
  <si>
    <t>Пояскова Анастасия</t>
  </si>
  <si>
    <t>СШ-6,СОШ №77</t>
  </si>
  <si>
    <t>Шабарина Полина</t>
  </si>
  <si>
    <t>Кузнецова Анастасия</t>
  </si>
  <si>
    <t>Тужикова Карина</t>
  </si>
  <si>
    <t xml:space="preserve">Нижнеломовская ДЮСШ </t>
  </si>
  <si>
    <t>Попов А.Ю.,Курлыкин Д.Ю.</t>
  </si>
  <si>
    <t>Ненашева Людмила</t>
  </si>
  <si>
    <t>Наумова Юлия</t>
  </si>
  <si>
    <t>Невокшанов Б.В.,Чураева М.С.</t>
  </si>
  <si>
    <t>Кузнецова Ксения</t>
  </si>
  <si>
    <t>Красновы Р.Б.,К.И.,Лелявин А.Ю.</t>
  </si>
  <si>
    <t>Шерыхалина Юлия</t>
  </si>
  <si>
    <t>1985</t>
  </si>
  <si>
    <t>Винокуров А.Г.</t>
  </si>
  <si>
    <t>Спирина Алина</t>
  </si>
  <si>
    <t>Дубоносова С.В.,Беляев С.Н.</t>
  </si>
  <si>
    <t>Фомина Ангелика</t>
  </si>
  <si>
    <t>ДЮСШ Спасского р-на</t>
  </si>
  <si>
    <t>Кирин В.П.</t>
  </si>
  <si>
    <t>Королёва Яна</t>
  </si>
  <si>
    <t>ДЮСШ Башмаково</t>
  </si>
  <si>
    <t>Безиков М.В.</t>
  </si>
  <si>
    <t>Салтыкова Арина</t>
  </si>
  <si>
    <t>Гребенникова Дарья</t>
  </si>
  <si>
    <t>Ликсина Анастасия</t>
  </si>
  <si>
    <t>Варламова виктория</t>
  </si>
  <si>
    <t>Краснова Кристина</t>
  </si>
  <si>
    <t>Кирсанова Екатерина</t>
  </si>
  <si>
    <t>Гоглова Мария</t>
  </si>
  <si>
    <t>Смолина Анастасия</t>
  </si>
  <si>
    <t>Вагенлейтер Анастасия</t>
  </si>
  <si>
    <t>Пестова Кристина</t>
  </si>
  <si>
    <t>Иванова Виктория</t>
  </si>
  <si>
    <t>Воеводины А.Н.,Ю.С.</t>
  </si>
  <si>
    <t>Костюшина Евгения</t>
  </si>
  <si>
    <t>ЮНОШИ до 18 лет (2003-2004г.р.)</t>
  </si>
  <si>
    <t>ДЕВУШКИ до 18 лет (2003-2004г.р.)</t>
  </si>
  <si>
    <t>Бег 110м с/б</t>
  </si>
  <si>
    <t>Брик Никита</t>
  </si>
  <si>
    <t>Невокшанов Б.В.,Дубоносова С.В.</t>
  </si>
  <si>
    <t>начало: 25.07.20г. - 16.00</t>
  </si>
  <si>
    <t>25 - 26 июля  2020г.</t>
  </si>
  <si>
    <t>начало: 25.07.20г-17.50</t>
  </si>
  <si>
    <t>Финал 
ЮНИОРКИ</t>
  </si>
  <si>
    <t>Финал 
ДЕВУШКИ</t>
  </si>
  <si>
    <t>Финал
ЮНИОРКИ</t>
  </si>
  <si>
    <t>Финал
ДЕВУШКИ</t>
  </si>
  <si>
    <t>26.07.20г - 12.40</t>
  </si>
  <si>
    <t>Пшичкина Марина</t>
  </si>
  <si>
    <t>КСШОР, ЦСП</t>
  </si>
  <si>
    <t>Труханова Валерия</t>
  </si>
  <si>
    <t>Гордеев А.Н.</t>
  </si>
  <si>
    <t>начало: 25.07.20г. - 17.20</t>
  </si>
  <si>
    <t>ДЕВУШКИ (3кг)</t>
  </si>
  <si>
    <t>Потешкина Анна</t>
  </si>
  <si>
    <t>Каржавина Виктория</t>
  </si>
  <si>
    <t>ЖЕНЩИНЫ (4кг)</t>
  </si>
  <si>
    <t>Черепанова Алина</t>
  </si>
  <si>
    <t>ЮНИОРКИ (4кг)</t>
  </si>
  <si>
    <t>Сёмина С.В.</t>
  </si>
  <si>
    <t>Толмачев В.Ю.</t>
  </si>
  <si>
    <t>Долганов Александр</t>
  </si>
  <si>
    <t>Юрлов Артём</t>
  </si>
  <si>
    <t>Сёмин С.В.,Жиженкова С.С.</t>
  </si>
  <si>
    <t>ЮНОШИ</t>
  </si>
  <si>
    <t>Лапшин Никита</t>
  </si>
  <si>
    <t>Лизунов Артём</t>
  </si>
  <si>
    <t>Морозкин Яков</t>
  </si>
  <si>
    <t>ЮНИОРЫ</t>
  </si>
  <si>
    <t>Пирожков Вячеслав</t>
  </si>
  <si>
    <t>Харламов Александр</t>
  </si>
  <si>
    <t>Беляев С.Н.,Толмачев В.Ю.</t>
  </si>
  <si>
    <t>Куприянов Данила</t>
  </si>
  <si>
    <t>Желобаев Сергей</t>
  </si>
  <si>
    <t>1991</t>
  </si>
  <si>
    <t>Ежов Иван</t>
  </si>
  <si>
    <t>Невокшанов Б.В.,Каташовы С.Н. и С.Д.</t>
  </si>
  <si>
    <t>Герасимов Дмитрий</t>
  </si>
  <si>
    <t>РОдионова А.И.,Конова Т.В.</t>
  </si>
  <si>
    <t>Фролов Павел</t>
  </si>
  <si>
    <t>Заречный,ПГУ</t>
  </si>
  <si>
    <t>Мельников Георгий</t>
  </si>
  <si>
    <t>Невокшанов Б.В.,Болгов Л.В.</t>
  </si>
  <si>
    <t>Паршин Владислав</t>
  </si>
  <si>
    <t>Коннов Илья</t>
  </si>
  <si>
    <t>Невокшанов Б.В.,Акатьев В.В.</t>
  </si>
  <si>
    <t>Жбанов Дмитрий</t>
  </si>
  <si>
    <t>Семин С.В.,Тюленевы С.В. И С.Е</t>
  </si>
  <si>
    <t>Попов Владимир</t>
  </si>
  <si>
    <t>Норсоян Нарек</t>
  </si>
  <si>
    <t>Жуков Михаил</t>
  </si>
  <si>
    <t>Хлебников Александр</t>
  </si>
  <si>
    <t>Семенечев Валерий</t>
  </si>
  <si>
    <t>Малютин Ярослав</t>
  </si>
  <si>
    <t>Косрев Даниил</t>
  </si>
  <si>
    <t>Лосяков Максим</t>
  </si>
  <si>
    <t>Ефремов Александр</t>
  </si>
  <si>
    <t>Аксеновы А.В. И Е.С., Царьков Ю.В.</t>
  </si>
  <si>
    <t>Абрамов Сергей</t>
  </si>
  <si>
    <t>Яковлев Дмитрий</t>
  </si>
  <si>
    <t>Красновы Р.Б. и К.И</t>
  </si>
  <si>
    <t>Платонов Артем</t>
  </si>
  <si>
    <t>Никишин Кирилл</t>
  </si>
  <si>
    <t>Абросимов Данила</t>
  </si>
  <si>
    <t>Гладун Евгений</t>
  </si>
  <si>
    <t>Морозкин Аким</t>
  </si>
  <si>
    <t>Карпушкин Владислав</t>
  </si>
  <si>
    <t>Блохин Кирилл</t>
  </si>
  <si>
    <t>Кранов Роман</t>
  </si>
  <si>
    <t>Кувшинов Александр</t>
  </si>
  <si>
    <t>Измайлов Ратмир</t>
  </si>
  <si>
    <t>Лазарев Кирилл</t>
  </si>
  <si>
    <t>СШ-6,СОШ-77</t>
  </si>
  <si>
    <t>Савосин Тимофей</t>
  </si>
  <si>
    <t>Заречный</t>
  </si>
  <si>
    <t>Трофимов Андрей</t>
  </si>
  <si>
    <t>Абросимов Матвей</t>
  </si>
  <si>
    <t>Зенков Михаил</t>
  </si>
  <si>
    <t>СШ-6,УОР</t>
  </si>
  <si>
    <t>Дужников Данил</t>
  </si>
  <si>
    <t>СШ-6,лиц№73</t>
  </si>
  <si>
    <t>Юрлов Артем</t>
  </si>
  <si>
    <t>Семин С.В.,Жиженкова С.С</t>
  </si>
  <si>
    <t>Шахов Михаил</t>
  </si>
  <si>
    <t>Лесин Илья</t>
  </si>
  <si>
    <t>Чекмасов Герман</t>
  </si>
  <si>
    <t>Ситников Даниил</t>
  </si>
  <si>
    <t>Сорокин Арсений</t>
  </si>
  <si>
    <t>Зинуков А.В</t>
  </si>
  <si>
    <t>Кораблев В.В</t>
  </si>
  <si>
    <t>Борисов Александр</t>
  </si>
  <si>
    <t>Аксеновы, Винокуров А.Г.</t>
  </si>
  <si>
    <t>Дасаев Рафаиль</t>
  </si>
  <si>
    <t>Родионова А.И.,Дубоносова С.В.</t>
  </si>
  <si>
    <t>Жлобаев Сергей</t>
  </si>
  <si>
    <t>Родионова А.И.,Конова Т.В.</t>
  </si>
  <si>
    <t>Белов Артем</t>
  </si>
  <si>
    <t>Аксеновы А.В. И Е.С, Царьков Ю.В.</t>
  </si>
  <si>
    <t>Сурков Максим</t>
  </si>
  <si>
    <t>Невокшанов Б.В.,Карасик А.Г. и Н.А.</t>
  </si>
  <si>
    <t>Иванов Егор</t>
  </si>
  <si>
    <t>Копылова О.Н</t>
  </si>
  <si>
    <t>Семенечев Дмитрий</t>
  </si>
  <si>
    <t>Колколов Алексей</t>
  </si>
  <si>
    <t>Ивахин Егор</t>
  </si>
  <si>
    <t>Баранов Андрей</t>
  </si>
  <si>
    <t>Гуськов Тимофей</t>
  </si>
  <si>
    <t>Родионова А.И</t>
  </si>
  <si>
    <t>Краснов Роман</t>
  </si>
  <si>
    <t>Расстегаев Алексей</t>
  </si>
  <si>
    <t>Нижнеломовская ДЮСШ</t>
  </si>
  <si>
    <t>Дедёкин Кирилл</t>
  </si>
  <si>
    <t>Кочетков Макар</t>
  </si>
  <si>
    <t>Сш-6,УОР</t>
  </si>
  <si>
    <t>Сш-6</t>
  </si>
  <si>
    <t>Евсеев Данила</t>
  </si>
  <si>
    <t>Воеводин А.Н.</t>
  </si>
  <si>
    <t>Левин Кирилл</t>
  </si>
  <si>
    <t>Ерёмин Кирилл</t>
  </si>
  <si>
    <t>Халимон Даниил</t>
  </si>
  <si>
    <t>Краснов Р.Б.,К.И.</t>
  </si>
  <si>
    <t>Лахмоткин Никита</t>
  </si>
  <si>
    <t>Ниязов Убайдулло</t>
  </si>
  <si>
    <t>Саксунов Рауф</t>
  </si>
  <si>
    <t>Гришанов Александр</t>
  </si>
  <si>
    <t>Аксеновы А.В.,Е.С.,Винокуров А.Г.</t>
  </si>
  <si>
    <t>Каменский Данил</t>
  </si>
  <si>
    <t>Белов Артём</t>
  </si>
  <si>
    <t>Афтаев Денис</t>
  </si>
  <si>
    <t>Березин Максим</t>
  </si>
  <si>
    <t>Калмыков Андрей</t>
  </si>
  <si>
    <t>Киселёв Данила</t>
  </si>
  <si>
    <t>Буданов Данила</t>
  </si>
  <si>
    <t>Камендровский Дмитрий</t>
  </si>
  <si>
    <t>Бухонин Кирилл</t>
  </si>
  <si>
    <t>Смолин Юрий</t>
  </si>
  <si>
    <t>Богомолов Роман</t>
  </si>
  <si>
    <t>Харитонов Алексей</t>
  </si>
  <si>
    <t>Вирясов дмитрий</t>
  </si>
  <si>
    <t>Буханец Антон</t>
  </si>
  <si>
    <t>Мамедов Руслан</t>
  </si>
  <si>
    <t>Жуков Тимофей</t>
  </si>
  <si>
    <t>Воеводин А.Н.,Ю.С.</t>
  </si>
  <si>
    <t>Прусаков Евгений</t>
  </si>
  <si>
    <t>Богомолов Максим</t>
  </si>
  <si>
    <t>Петрин Андрей</t>
  </si>
  <si>
    <t>Аксёновы А.В.,Е.С.,Казуров М.А.</t>
  </si>
  <si>
    <t>Аксёновы А.В.,Е.С.,Винокуров А.Г.</t>
  </si>
  <si>
    <t>Иваньшин Роман</t>
  </si>
  <si>
    <t>Воеводины А.Н.,Ю.С.,Беляев С.Н.</t>
  </si>
  <si>
    <t>Латышев Илья</t>
  </si>
  <si>
    <t>Аверьянов Матвей</t>
  </si>
  <si>
    <t>Чертухин Степан</t>
  </si>
  <si>
    <t>Цедрик Вячеслав</t>
  </si>
  <si>
    <t>Богомазов Артём</t>
  </si>
  <si>
    <t>Куликов Глеб</t>
  </si>
  <si>
    <t>СТ.Каменка</t>
  </si>
  <si>
    <t>Бульгин Александр</t>
  </si>
  <si>
    <t>Акельев Артём</t>
  </si>
  <si>
    <t>СШ Заречный,УОР</t>
  </si>
  <si>
    <t>Карпаков Илья</t>
  </si>
  <si>
    <t>Зюзин Дмитрий</t>
  </si>
  <si>
    <t>Финал
ЮНОШИ</t>
  </si>
  <si>
    <t>Финал
ЮНИОРЫ</t>
  </si>
  <si>
    <t>начало: 25.07.20г. - 17:55</t>
  </si>
  <si>
    <t>начало: 26.07.20г. - 12:50</t>
  </si>
  <si>
    <t>Финал 
ЮНОШИ</t>
  </si>
  <si>
    <t>Финал 
ЮНИОРЫ</t>
  </si>
  <si>
    <t>Смолин Максим</t>
  </si>
  <si>
    <t>МУЖЧИНЫ (6 кг)</t>
  </si>
  <si>
    <t>ЮНИОРЫ (6 кг)</t>
  </si>
  <si>
    <t>Снаткин Андрей</t>
  </si>
  <si>
    <t>Кольцов Никита</t>
  </si>
  <si>
    <t>Гуркина Елизавета</t>
  </si>
  <si>
    <t>Саранск</t>
  </si>
  <si>
    <t>до 20</t>
  </si>
  <si>
    <t>Бег 110м (100м) с/б</t>
  </si>
  <si>
    <t>н.я.</t>
  </si>
  <si>
    <t>ЮНИОРКИ до 20 лет (2001-2002г.р.)</t>
  </si>
  <si>
    <t>ЖЕНЩИНЫ (2000г.р. и старше)</t>
  </si>
  <si>
    <t>ВК</t>
  </si>
  <si>
    <t>ЮНИОРЫ до 20 лет (2001-2002г.р.)</t>
  </si>
  <si>
    <t>МУЖЧИНЫ (2000г.р. и старше)</t>
  </si>
  <si>
    <t>04,9</t>
  </si>
  <si>
    <t>05,3</t>
  </si>
  <si>
    <t>05,5</t>
  </si>
  <si>
    <t>05,7</t>
  </si>
  <si>
    <t>06,0</t>
  </si>
  <si>
    <t>09,9</t>
  </si>
  <si>
    <t>10,2</t>
  </si>
  <si>
    <t>11,3</t>
  </si>
  <si>
    <t>14,6</t>
  </si>
  <si>
    <t>55,9</t>
  </si>
  <si>
    <t>58,7</t>
  </si>
  <si>
    <t>59,6</t>
  </si>
  <si>
    <t>01,6</t>
  </si>
  <si>
    <t>01,9</t>
  </si>
  <si>
    <t>02,6</t>
  </si>
  <si>
    <t>07,9</t>
  </si>
  <si>
    <t>52,3</t>
  </si>
  <si>
    <t>52,8</t>
  </si>
  <si>
    <t>53,0</t>
  </si>
  <si>
    <t>53,7</t>
  </si>
  <si>
    <t>58,9</t>
  </si>
  <si>
    <t>03,0</t>
  </si>
  <si>
    <t>55,0</t>
  </si>
  <si>
    <t>59,9</t>
  </si>
  <si>
    <t>58,3</t>
  </si>
  <si>
    <t>59,3</t>
  </si>
  <si>
    <t>01,0</t>
  </si>
  <si>
    <t>03,9</t>
  </si>
  <si>
    <t>04,2</t>
  </si>
  <si>
    <t>50,2</t>
  </si>
  <si>
    <t>53,6</t>
  </si>
  <si>
    <t>53,9</t>
  </si>
  <si>
    <t>50,6</t>
  </si>
  <si>
    <t>54,5</t>
  </si>
  <si>
    <t>08,6</t>
  </si>
  <si>
    <t>36,5</t>
  </si>
  <si>
    <t>40,4</t>
  </si>
  <si>
    <t>49,3</t>
  </si>
  <si>
    <t>12,1</t>
  </si>
  <si>
    <t>21,3</t>
  </si>
  <si>
    <t>29,2</t>
  </si>
  <si>
    <t>08,3</t>
  </si>
  <si>
    <t>13,6</t>
  </si>
  <si>
    <t>19,6</t>
  </si>
  <si>
    <t>19,9</t>
  </si>
  <si>
    <t>20,8</t>
  </si>
  <si>
    <t>37,7</t>
  </si>
  <si>
    <t>43,2</t>
  </si>
  <si>
    <t>46,4</t>
  </si>
  <si>
    <t>57,1</t>
  </si>
  <si>
    <t>17,4</t>
  </si>
  <si>
    <t>23,9</t>
  </si>
  <si>
    <t>х</t>
  </si>
  <si>
    <t>до 18</t>
  </si>
  <si>
    <t>-</t>
  </si>
  <si>
    <t>Эсаулов Дмитрий</t>
  </si>
  <si>
    <t>Яценко А.Л.</t>
  </si>
  <si>
    <t>1990</t>
  </si>
  <si>
    <t>Рузанова Виктория</t>
  </si>
  <si>
    <t>Спирягин М.Е.</t>
  </si>
  <si>
    <t>ДЮСШ Колышлейского р-на</t>
  </si>
  <si>
    <t>Дараев Владислав</t>
  </si>
  <si>
    <t>Голованова Маргарита</t>
  </si>
  <si>
    <t>ЮНИОРКИ, ДЕВУШКИ, ЮНИОРЫ</t>
  </si>
  <si>
    <t>спортивная ходьба 3000 м</t>
  </si>
  <si>
    <t>сошла</t>
  </si>
  <si>
    <t>Ефремова Анастаися</t>
  </si>
  <si>
    <t>справка</t>
  </si>
  <si>
    <t>30,6</t>
  </si>
  <si>
    <t>45,7</t>
  </si>
  <si>
    <t>53,3</t>
  </si>
  <si>
    <t>36,6</t>
  </si>
  <si>
    <t>43,3</t>
  </si>
  <si>
    <t>43,4</t>
  </si>
  <si>
    <t>45,8</t>
  </si>
  <si>
    <t>46,2</t>
  </si>
  <si>
    <t>52,0</t>
  </si>
  <si>
    <t>54,7</t>
  </si>
  <si>
    <t>07,5</t>
  </si>
  <si>
    <t>15,5</t>
  </si>
  <si>
    <t>27,2</t>
  </si>
  <si>
    <t>34,9</t>
  </si>
  <si>
    <t>21,5</t>
  </si>
  <si>
    <t>22,9</t>
  </si>
  <si>
    <t>29,0</t>
  </si>
  <si>
    <t>34,5</t>
  </si>
  <si>
    <t>15,6</t>
  </si>
  <si>
    <t>20,2</t>
  </si>
  <si>
    <t>24,3</t>
  </si>
  <si>
    <t>31,2</t>
  </si>
  <si>
    <t>35,7</t>
  </si>
  <si>
    <t>42,4</t>
  </si>
  <si>
    <t>43,8</t>
  </si>
  <si>
    <t>07,4</t>
  </si>
  <si>
    <t>10,3</t>
  </si>
  <si>
    <t>13,7</t>
  </si>
  <si>
    <t>16,6</t>
  </si>
  <si>
    <t>22,3</t>
  </si>
  <si>
    <t>дисквал</t>
  </si>
  <si>
    <t>23,0</t>
  </si>
  <si>
    <t>04,0</t>
  </si>
  <si>
    <t>04,1</t>
  </si>
  <si>
    <t>05,1</t>
  </si>
  <si>
    <t>15,4</t>
  </si>
  <si>
    <t>ЮНИОРЫ до 20 лет (2003-2004г.р.)</t>
  </si>
  <si>
    <t>47,7</t>
  </si>
  <si>
    <t>11,9</t>
  </si>
  <si>
    <t>13,8</t>
  </si>
  <si>
    <t>16,5</t>
  </si>
  <si>
    <t>10,9</t>
  </si>
  <si>
    <t>00,0</t>
  </si>
  <si>
    <t>51,7</t>
  </si>
  <si>
    <t>МУЖЧИНЫ (2001-2002г.р.)</t>
  </si>
  <si>
    <t xml:space="preserve">РЕЗУЛЬТАТЫ
Кубка Пензенской области по легкой атлетике </t>
  </si>
  <si>
    <t>ЮНИОРЫ (5 кг)</t>
  </si>
  <si>
    <t>5кг</t>
  </si>
  <si>
    <t>6кг</t>
  </si>
  <si>
    <t>РЕЗУЛЬТАТЫ
Кубка Пензенской области по легкой атлеткие</t>
  </si>
  <si>
    <t>ЮНИОРКИ до 20лет (2003-2204г.р.)</t>
  </si>
  <si>
    <t>-0</t>
  </si>
  <si>
    <t>0</t>
  </si>
  <si>
    <t>ххх</t>
  </si>
  <si>
    <t>хх0</t>
  </si>
  <si>
    <t>х0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</si>
</sst>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mm:ss\.;@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7" fontId="3" fillId="0" borderId="0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righ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166" fontId="5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right" vertical="top"/>
    </xf>
    <xf numFmtId="1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1" fontId="4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right" vertical="top"/>
    </xf>
    <xf numFmtId="166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left" vertical="top"/>
    </xf>
    <xf numFmtId="1" fontId="2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34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164" fontId="9" fillId="33" borderId="11" xfId="0" applyNumberFormat="1" applyFont="1" applyFill="1" applyBorder="1" applyAlignment="1">
      <alignment horizontal="center" vertical="center" wrapText="1"/>
    </xf>
    <xf numFmtId="165" fontId="9" fillId="33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165" fontId="2" fillId="35" borderId="11" xfId="0" applyNumberFormat="1" applyFont="1" applyFill="1" applyBorder="1" applyAlignment="1">
      <alignment horizontal="center" vertical="top"/>
    </xf>
    <xf numFmtId="165" fontId="5" fillId="35" borderId="1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65" fontId="2" fillId="0" borderId="0" xfId="0" applyNumberFormat="1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5" fontId="2" fillId="34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 horizontal="center"/>
    </xf>
    <xf numFmtId="165" fontId="9" fillId="33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top"/>
    </xf>
    <xf numFmtId="165" fontId="12" fillId="35" borderId="11" xfId="0" applyNumberFormat="1" applyFont="1" applyFill="1" applyBorder="1" applyAlignment="1">
      <alignment horizontal="center" vertical="top"/>
    </xf>
    <xf numFmtId="165" fontId="7" fillId="0" borderId="0" xfId="0" applyNumberFormat="1" applyFont="1" applyAlignment="1">
      <alignment horizontal="center" wrapText="1"/>
    </xf>
    <xf numFmtId="165" fontId="5" fillId="0" borderId="11" xfId="0" applyNumberFormat="1" applyFont="1" applyFill="1" applyBorder="1" applyAlignment="1">
      <alignment horizontal="center" vertical="top"/>
    </xf>
    <xf numFmtId="165" fontId="5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left" vertical="top" wrapText="1"/>
    </xf>
    <xf numFmtId="165" fontId="12" fillId="0" borderId="11" xfId="0" applyNumberFormat="1" applyFont="1" applyFill="1" applyBorder="1" applyAlignment="1">
      <alignment horizontal="center" vertical="top"/>
    </xf>
    <xf numFmtId="165" fontId="12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vertical="top"/>
    </xf>
    <xf numFmtId="0" fontId="12" fillId="0" borderId="0" xfId="0" applyNumberFormat="1" applyFont="1" applyFill="1" applyAlignment="1">
      <alignment vertical="center"/>
    </xf>
    <xf numFmtId="165" fontId="9" fillId="0" borderId="1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4" fillId="36" borderId="11" xfId="0" applyFont="1" applyFill="1" applyBorder="1" applyAlignment="1">
      <alignment vertical="center"/>
    </xf>
    <xf numFmtId="0" fontId="9" fillId="36" borderId="11" xfId="0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vertical="top"/>
    </xf>
    <xf numFmtId="49" fontId="5" fillId="34" borderId="11" xfId="0" applyNumberFormat="1" applyFont="1" applyFill="1" applyBorder="1" applyAlignment="1">
      <alignment vertical="top"/>
    </xf>
    <xf numFmtId="0" fontId="5" fillId="0" borderId="11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164" fontId="10" fillId="33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165" fontId="9" fillId="33" borderId="13" xfId="0" applyNumberFormat="1" applyFont="1" applyFill="1" applyBorder="1" applyAlignment="1">
      <alignment horizontal="center" vertical="center" wrapText="1"/>
    </xf>
    <xf numFmtId="165" fontId="9" fillId="33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5" fillId="0" borderId="11" xfId="0" applyFont="1" applyBorder="1" applyAlignment="1">
      <alignment horizontal="left" vertical="top" shrinkToFi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top" wrapText="1"/>
    </xf>
    <xf numFmtId="165" fontId="5" fillId="35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37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vertical="top" shrinkToFit="1"/>
    </xf>
    <xf numFmtId="0" fontId="12" fillId="0" borderId="11" xfId="0" applyFont="1" applyBorder="1" applyAlignment="1">
      <alignment horizontal="left" vertical="top" shrinkToFit="1"/>
    </xf>
    <xf numFmtId="0" fontId="5" fillId="0" borderId="11" xfId="0" applyFont="1" applyBorder="1" applyAlignment="1">
      <alignment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4" fillId="36" borderId="11" xfId="0" applyFont="1" applyFill="1" applyBorder="1" applyAlignment="1">
      <alignment vertical="center" shrinkToFit="1"/>
    </xf>
    <xf numFmtId="0" fontId="5" fillId="0" borderId="14" xfId="0" applyFont="1" applyBorder="1" applyAlignment="1">
      <alignment vertical="top" shrinkToFit="1"/>
    </xf>
    <xf numFmtId="0" fontId="5" fillId="0" borderId="11" xfId="0" applyNumberFormat="1" applyFont="1" applyBorder="1" applyAlignment="1">
      <alignment horizontal="left" vertical="top" shrinkToFit="1"/>
    </xf>
    <xf numFmtId="0" fontId="2" fillId="0" borderId="0" xfId="0" applyFont="1" applyFill="1" applyAlignment="1">
      <alignment horizontal="left" shrinkToFit="1"/>
    </xf>
    <xf numFmtId="0" fontId="2" fillId="0" borderId="0" xfId="0" applyFont="1" applyAlignment="1">
      <alignment horizontal="left" shrinkToFit="1"/>
    </xf>
    <xf numFmtId="0" fontId="5" fillId="0" borderId="11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shrinkToFit="1"/>
    </xf>
    <xf numFmtId="0" fontId="3" fillId="0" borderId="10" xfId="0" applyFont="1" applyBorder="1" applyAlignment="1">
      <alignment vertical="top" wrapText="1"/>
    </xf>
    <xf numFmtId="0" fontId="5" fillId="37" borderId="11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12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/>
    </xf>
    <xf numFmtId="49" fontId="14" fillId="0" borderId="0" xfId="0" applyNumberFormat="1" applyFont="1" applyAlignment="1">
      <alignment horizontal="right" shrinkToFit="1"/>
    </xf>
    <xf numFmtId="0" fontId="12" fillId="0" borderId="11" xfId="0" applyNumberFormat="1" applyFont="1" applyBorder="1" applyAlignment="1">
      <alignment horizontal="left" vertical="top" shrinkToFit="1"/>
    </xf>
    <xf numFmtId="0" fontId="5" fillId="0" borderId="14" xfId="0" applyNumberFormat="1" applyFont="1" applyBorder="1" applyAlignment="1">
      <alignment horizontal="left" vertical="top" shrinkToFit="1"/>
    </xf>
    <xf numFmtId="0" fontId="2" fillId="0" borderId="0" xfId="0" applyFont="1" applyFill="1" applyAlignment="1">
      <alignment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vertical="top" shrinkToFit="1"/>
    </xf>
    <xf numFmtId="0" fontId="5" fillId="0" borderId="14" xfId="0" applyFont="1" applyBorder="1" applyAlignment="1">
      <alignment horizontal="left" vertical="top" shrinkToFi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/>
    </xf>
    <xf numFmtId="2" fontId="5" fillId="33" borderId="11" xfId="0" applyNumberFormat="1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left" vertical="top" shrinkToFit="1"/>
    </xf>
    <xf numFmtId="0" fontId="2" fillId="0" borderId="11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Alignment="1">
      <alignment horizontal="left" vertical="top" shrinkToFit="1"/>
    </xf>
    <xf numFmtId="165" fontId="9" fillId="33" borderId="13" xfId="0" applyNumberFormat="1" applyFont="1" applyFill="1" applyBorder="1" applyAlignment="1">
      <alignment horizontal="center" vertical="center" shrinkToFit="1"/>
    </xf>
    <xf numFmtId="165" fontId="5" fillId="35" borderId="11" xfId="0" applyNumberFormat="1" applyFont="1" applyFill="1" applyBorder="1" applyAlignment="1">
      <alignment horizontal="center" vertical="top" shrinkToFit="1"/>
    </xf>
    <xf numFmtId="165" fontId="2" fillId="35" borderId="11" xfId="0" applyNumberFormat="1" applyFont="1" applyFill="1" applyBorder="1" applyAlignment="1">
      <alignment horizontal="center" vertical="top" shrinkToFit="1"/>
    </xf>
    <xf numFmtId="165" fontId="9" fillId="33" borderId="11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Fill="1" applyAlignment="1">
      <alignment horizontal="center" shrinkToFit="1"/>
    </xf>
    <xf numFmtId="165" fontId="2" fillId="34" borderId="0" xfId="0" applyNumberFormat="1" applyFont="1" applyFill="1" applyAlignment="1">
      <alignment horizontal="center" shrinkToFit="1"/>
    </xf>
    <xf numFmtId="0" fontId="5" fillId="0" borderId="11" xfId="0" applyNumberFormat="1" applyFont="1" applyBorder="1" applyAlignment="1">
      <alignment horizontal="center" vertical="top" shrinkToFit="1"/>
    </xf>
    <xf numFmtId="0" fontId="9" fillId="36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top" shrinkToFit="1"/>
    </xf>
    <xf numFmtId="0" fontId="5" fillId="0" borderId="11" xfId="0" applyFont="1" applyBorder="1" applyAlignment="1">
      <alignment horizontal="left" vertical="center" shrinkToFit="1"/>
    </xf>
    <xf numFmtId="0" fontId="9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5" fontId="9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top"/>
    </xf>
    <xf numFmtId="0" fontId="9" fillId="33" borderId="18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1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textRotation="90"/>
    </xf>
    <xf numFmtId="0" fontId="9" fillId="33" borderId="2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" fontId="10" fillId="33" borderId="20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33" borderId="11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4;&#1080;&#1082;&#1090;&#1086;&#1088;\Desktop\&#1064;&#1040;&#1041;&#1051;&#1054;&#1053;&#1067;\&#1055;&#1054;%202001&#1075;.&#1088;.&#1080;%20&#1084;&#1083;\&#1055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УШКИ"/>
      <sheetName val="финал 60м ДЕВ"/>
      <sheetName val="финал 200м ДЕВ"/>
      <sheetName val="высота ДЕВ"/>
      <sheetName val="длина ДЕВ"/>
      <sheetName val="ядро ДЕВ+МУЖ"/>
      <sheetName val="ЮНОШИ"/>
      <sheetName val="финал 60 МУЖ"/>
      <sheetName val="финал 200 МУЖ"/>
      <sheetName val="высота муж"/>
      <sheetName val="длина МУЖ "/>
      <sheetName val="сх"/>
    </sheetNames>
    <sheetDataSet>
      <sheetData sheetId="0">
        <row r="1">
          <cell r="A1" t="str">
            <v>Министерство физической культуры и спорта Пензенской области</v>
          </cell>
        </row>
        <row r="2">
          <cell r="A2" t="str">
            <v>Федерация легкой атлетики Пензенской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CI301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5.625" style="7" customWidth="1"/>
    <col min="2" max="2" width="6.00390625" style="101" customWidth="1"/>
    <col min="3" max="3" width="26.25390625" style="8" customWidth="1"/>
    <col min="4" max="4" width="8.125" style="101" customWidth="1"/>
    <col min="5" max="5" width="27.75390625" style="222" customWidth="1"/>
    <col min="6" max="6" width="7.25390625" style="104" customWidth="1"/>
    <col min="7" max="7" width="6.875" style="104" customWidth="1"/>
    <col min="8" max="8" width="7.25390625" style="7" customWidth="1"/>
    <col min="9" max="9" width="5.625" style="144" hidden="1" customWidth="1"/>
    <col min="10" max="10" width="5.625" style="7" hidden="1" customWidth="1"/>
    <col min="11" max="11" width="6.875" style="144" hidden="1" customWidth="1"/>
    <col min="12" max="12" width="40.00390625" style="236" customWidth="1"/>
    <col min="13" max="13" width="6.25390625" style="8" hidden="1" customWidth="1"/>
    <col min="14" max="15" width="4.25390625" style="8" hidden="1" customWidth="1"/>
    <col min="16" max="16" width="6.75390625" style="8" hidden="1" customWidth="1"/>
    <col min="17" max="17" width="4.625" style="8" hidden="1" customWidth="1"/>
    <col min="18" max="18" width="6.125" style="8" hidden="1" customWidth="1"/>
    <col min="19" max="25" width="4.75390625" style="8" hidden="1" customWidth="1"/>
    <col min="26" max="26" width="7.00390625" style="8" hidden="1" customWidth="1"/>
    <col min="27" max="72" width="4.75390625" style="8" hidden="1" customWidth="1"/>
    <col min="73" max="73" width="5.875" style="8" hidden="1" customWidth="1"/>
    <col min="74" max="74" width="5.375" style="8" hidden="1" customWidth="1"/>
    <col min="75" max="75" width="5.75390625" style="8" hidden="1" customWidth="1"/>
    <col min="76" max="76" width="5.625" style="8" hidden="1" customWidth="1"/>
    <col min="77" max="77" width="5.75390625" style="8" hidden="1" customWidth="1"/>
    <col min="78" max="78" width="5.625" style="8" hidden="1" customWidth="1"/>
    <col min="79" max="79" width="5.875" style="8" hidden="1" customWidth="1"/>
    <col min="80" max="80" width="4.75390625" style="8" customWidth="1"/>
    <col min="81" max="16384" width="9.125" style="8" customWidth="1"/>
  </cols>
  <sheetData>
    <row r="1" spans="1:79" ht="15" customHeight="1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154" t="s">
        <v>1</v>
      </c>
      <c r="S1" s="155">
        <v>1</v>
      </c>
      <c r="T1" s="155">
        <v>2</v>
      </c>
      <c r="U1" s="155">
        <v>3</v>
      </c>
      <c r="V1" s="155" t="s">
        <v>3</v>
      </c>
      <c r="W1" s="155" t="s">
        <v>4</v>
      </c>
      <c r="X1" s="155" t="s">
        <v>5</v>
      </c>
      <c r="Y1" s="154" t="s">
        <v>2</v>
      </c>
      <c r="Z1" s="154"/>
      <c r="AA1" s="154" t="s">
        <v>1</v>
      </c>
      <c r="AB1" s="155">
        <v>1</v>
      </c>
      <c r="AC1" s="155">
        <v>2</v>
      </c>
      <c r="AD1" s="155">
        <v>3</v>
      </c>
      <c r="AE1" s="154" t="s">
        <v>3</v>
      </c>
      <c r="AF1" s="154" t="s">
        <v>4</v>
      </c>
      <c r="AG1" s="155" t="s">
        <v>5</v>
      </c>
      <c r="AH1" s="154" t="s">
        <v>2</v>
      </c>
      <c r="AJ1" s="163" t="s">
        <v>1</v>
      </c>
      <c r="AK1" s="163">
        <v>1</v>
      </c>
      <c r="AL1" s="163">
        <v>2</v>
      </c>
      <c r="AM1" s="164">
        <v>3</v>
      </c>
      <c r="AN1" s="163" t="s">
        <v>3</v>
      </c>
      <c r="AO1" s="163" t="s">
        <v>4</v>
      </c>
      <c r="AP1" s="163" t="s">
        <v>5</v>
      </c>
      <c r="AQ1" s="163" t="s">
        <v>2</v>
      </c>
      <c r="AS1" s="163" t="s">
        <v>1</v>
      </c>
      <c r="AT1" s="163">
        <v>1</v>
      </c>
      <c r="AU1" s="163">
        <v>2</v>
      </c>
      <c r="AV1" s="164">
        <v>3</v>
      </c>
      <c r="AW1" s="163" t="s">
        <v>3</v>
      </c>
      <c r="AX1" s="163" t="s">
        <v>4</v>
      </c>
      <c r="AY1" s="163" t="s">
        <v>5</v>
      </c>
      <c r="AZ1" s="163" t="s">
        <v>2</v>
      </c>
      <c r="BB1" s="163" t="s">
        <v>1</v>
      </c>
      <c r="BC1" s="163">
        <v>1</v>
      </c>
      <c r="BD1" s="163">
        <v>2</v>
      </c>
      <c r="BE1" s="164">
        <v>3</v>
      </c>
      <c r="BF1" s="163" t="s">
        <v>3</v>
      </c>
      <c r="BG1" s="163" t="s">
        <v>4</v>
      </c>
      <c r="BH1" s="163" t="s">
        <v>5</v>
      </c>
      <c r="BI1" s="163" t="s">
        <v>2</v>
      </c>
      <c r="BK1" s="163" t="s">
        <v>1</v>
      </c>
      <c r="BL1" s="163">
        <v>1</v>
      </c>
      <c r="BM1" s="163">
        <v>2</v>
      </c>
      <c r="BN1" s="164">
        <v>3</v>
      </c>
      <c r="BO1" s="163" t="s">
        <v>3</v>
      </c>
      <c r="BP1" s="163" t="s">
        <v>4</v>
      </c>
      <c r="BQ1" s="163" t="s">
        <v>5</v>
      </c>
      <c r="BR1" s="163" t="s">
        <v>2</v>
      </c>
      <c r="BT1" s="163" t="s">
        <v>1</v>
      </c>
      <c r="BU1" s="163">
        <v>1</v>
      </c>
      <c r="BV1" s="163">
        <v>2</v>
      </c>
      <c r="BW1" s="164">
        <v>3</v>
      </c>
      <c r="BX1" s="163" t="s">
        <v>3</v>
      </c>
      <c r="BY1" s="163" t="s">
        <v>4</v>
      </c>
      <c r="BZ1" s="163" t="s">
        <v>5</v>
      </c>
      <c r="CA1" s="163" t="s">
        <v>2</v>
      </c>
    </row>
    <row r="2" spans="1:79" ht="1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156">
        <v>6</v>
      </c>
      <c r="S2" s="156">
        <v>14.9</v>
      </c>
      <c r="T2" s="156">
        <v>15.9</v>
      </c>
      <c r="U2" s="156">
        <v>17.1</v>
      </c>
      <c r="V2" s="156">
        <v>18.4</v>
      </c>
      <c r="W2" s="156">
        <v>19.9</v>
      </c>
      <c r="X2" s="156">
        <v>21.5</v>
      </c>
      <c r="Y2" s="156">
        <v>23.3</v>
      </c>
      <c r="Z2" s="160" t="s">
        <v>517</v>
      </c>
      <c r="AA2" s="156">
        <v>9</v>
      </c>
      <c r="AB2" s="156">
        <v>12.5</v>
      </c>
      <c r="AC2" s="156">
        <v>13.3</v>
      </c>
      <c r="AD2" s="156">
        <v>14.2</v>
      </c>
      <c r="AE2" s="156">
        <v>15.2</v>
      </c>
      <c r="AF2" s="156">
        <v>16.2</v>
      </c>
      <c r="AG2" s="156">
        <v>17.3</v>
      </c>
      <c r="AH2" s="156">
        <v>18.5</v>
      </c>
      <c r="AJ2" s="165">
        <v>20</v>
      </c>
      <c r="AK2" s="165">
        <v>25.6</v>
      </c>
      <c r="AL2" s="165">
        <v>27.2</v>
      </c>
      <c r="AM2" s="165">
        <v>29.3</v>
      </c>
      <c r="AN2" s="165">
        <v>31.6</v>
      </c>
      <c r="AO2" s="165">
        <v>34</v>
      </c>
      <c r="AP2" s="165">
        <v>36.4</v>
      </c>
      <c r="AQ2" s="165">
        <v>39.8</v>
      </c>
      <c r="AS2" s="165">
        <v>30</v>
      </c>
      <c r="AT2" s="165">
        <v>57.6</v>
      </c>
      <c r="AU2" s="165">
        <v>101.6</v>
      </c>
      <c r="AV2" s="165">
        <v>106.1</v>
      </c>
      <c r="AW2" s="165">
        <v>111.1</v>
      </c>
      <c r="AX2" s="165">
        <v>117.1</v>
      </c>
      <c r="AY2" s="165">
        <v>124.1</v>
      </c>
      <c r="AZ2" s="165">
        <v>130.6</v>
      </c>
      <c r="BB2" s="165">
        <v>150</v>
      </c>
      <c r="BC2" s="165">
        <v>215.1</v>
      </c>
      <c r="BD2" s="165">
        <v>225.1</v>
      </c>
      <c r="BE2" s="165">
        <v>236.1</v>
      </c>
      <c r="BF2" s="165">
        <v>248.1</v>
      </c>
      <c r="BG2" s="165">
        <v>301.1</v>
      </c>
      <c r="BH2" s="165">
        <v>316.1</v>
      </c>
      <c r="BI2" s="165">
        <v>335.1</v>
      </c>
      <c r="BK2" s="165">
        <v>300</v>
      </c>
      <c r="BL2" s="165">
        <v>436.1</v>
      </c>
      <c r="BM2" s="165">
        <v>457.1</v>
      </c>
      <c r="BN2" s="165">
        <v>519.1</v>
      </c>
      <c r="BO2" s="165">
        <v>545.1</v>
      </c>
      <c r="BP2" s="165">
        <v>616.1</v>
      </c>
      <c r="BQ2" s="165">
        <v>650.1</v>
      </c>
      <c r="BR2" s="165">
        <v>730.1</v>
      </c>
      <c r="BT2" s="165">
        <v>401</v>
      </c>
      <c r="BU2" s="165">
        <v>958.1</v>
      </c>
      <c r="BV2" s="165">
        <v>1045.1</v>
      </c>
      <c r="BW2" s="165">
        <v>1140.1</v>
      </c>
      <c r="BX2" s="165">
        <v>1245.1</v>
      </c>
      <c r="BY2" s="165">
        <v>1350.1</v>
      </c>
      <c r="BZ2" s="165">
        <v>1455.1</v>
      </c>
      <c r="CA2" s="165">
        <v>1610.1</v>
      </c>
    </row>
    <row r="3" spans="1:79" ht="15" customHeight="1">
      <c r="A3" s="105"/>
      <c r="B3" s="105"/>
      <c r="C3" s="105"/>
      <c r="D3" s="197"/>
      <c r="E3" s="211"/>
      <c r="F3" s="105"/>
      <c r="G3" s="105"/>
      <c r="H3" s="105"/>
      <c r="I3" s="105"/>
      <c r="J3" s="105"/>
      <c r="K3" s="105"/>
      <c r="L3" s="211"/>
      <c r="M3" s="105"/>
      <c r="N3" s="105"/>
      <c r="O3" s="105"/>
      <c r="P3" s="105"/>
      <c r="Q3" s="105"/>
      <c r="R3" s="275" t="s">
        <v>69</v>
      </c>
      <c r="S3" s="275"/>
      <c r="T3" s="275"/>
      <c r="U3" s="275"/>
      <c r="V3" s="275"/>
      <c r="W3" s="275"/>
      <c r="X3" s="275"/>
      <c r="Y3" s="275"/>
      <c r="Z3" s="160"/>
      <c r="AA3" s="275" t="s">
        <v>60</v>
      </c>
      <c r="AB3" s="275"/>
      <c r="AC3" s="275"/>
      <c r="AD3" s="275"/>
      <c r="AE3" s="275"/>
      <c r="AF3" s="275"/>
      <c r="AG3" s="275"/>
      <c r="AH3" s="275"/>
      <c r="AJ3" s="272" t="s">
        <v>7</v>
      </c>
      <c r="AK3" s="272"/>
      <c r="AL3" s="272"/>
      <c r="AM3" s="272"/>
      <c r="AN3" s="272"/>
      <c r="AO3" s="272"/>
      <c r="AP3" s="272"/>
      <c r="AQ3" s="272"/>
      <c r="AS3" s="272" t="s">
        <v>8</v>
      </c>
      <c r="AT3" s="272"/>
      <c r="AU3" s="272"/>
      <c r="AV3" s="272"/>
      <c r="AW3" s="272"/>
      <c r="AX3" s="272"/>
      <c r="AY3" s="272"/>
      <c r="AZ3" s="272"/>
      <c r="BB3" s="272" t="s">
        <v>9</v>
      </c>
      <c r="BC3" s="272"/>
      <c r="BD3" s="272"/>
      <c r="BE3" s="272"/>
      <c r="BF3" s="272"/>
      <c r="BG3" s="272"/>
      <c r="BH3" s="272"/>
      <c r="BI3" s="272"/>
      <c r="BK3" s="272" t="s">
        <v>10</v>
      </c>
      <c r="BL3" s="272"/>
      <c r="BM3" s="272"/>
      <c r="BN3" s="272"/>
      <c r="BO3" s="272"/>
      <c r="BP3" s="272"/>
      <c r="BQ3" s="272"/>
      <c r="BR3" s="272"/>
      <c r="BT3" s="272" t="s">
        <v>11</v>
      </c>
      <c r="BU3" s="272"/>
      <c r="BV3" s="272"/>
      <c r="BW3" s="272"/>
      <c r="BX3" s="272"/>
      <c r="BY3" s="272"/>
      <c r="BZ3" s="272"/>
      <c r="CA3" s="272"/>
    </row>
    <row r="4" spans="1:33" ht="34.5" customHeight="1">
      <c r="A4" s="271" t="s">
        <v>577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Z4" s="103"/>
      <c r="AB4" s="161"/>
      <c r="AC4" s="162"/>
      <c r="AD4" s="188"/>
      <c r="AE4" s="103"/>
      <c r="AG4" s="189"/>
    </row>
    <row r="5" spans="3:87" ht="15" customHeight="1">
      <c r="C5" s="10" t="s">
        <v>12</v>
      </c>
      <c r="D5" s="274" t="s">
        <v>13</v>
      </c>
      <c r="E5" s="274"/>
      <c r="F5" s="274"/>
      <c r="G5" s="274"/>
      <c r="H5" s="274"/>
      <c r="I5" s="274"/>
      <c r="J5" s="274"/>
      <c r="K5" s="274"/>
      <c r="L5" s="274" t="s">
        <v>79</v>
      </c>
      <c r="M5" s="274"/>
      <c r="N5" s="274"/>
      <c r="O5" s="274"/>
      <c r="P5" s="274"/>
      <c r="Q5" s="274"/>
      <c r="Y5" s="136"/>
      <c r="Z5" s="136"/>
      <c r="AG5" s="52"/>
      <c r="AH5" s="136"/>
      <c r="AI5" s="52"/>
      <c r="AJ5" s="52"/>
      <c r="AK5" s="136"/>
      <c r="AL5" s="52"/>
      <c r="AM5" s="52"/>
      <c r="AN5" s="136"/>
      <c r="AO5" s="52"/>
      <c r="AP5" s="52"/>
      <c r="AQ5" s="136"/>
      <c r="AR5" s="52"/>
      <c r="AS5" s="52"/>
      <c r="AT5" s="52"/>
      <c r="AU5" s="52"/>
      <c r="AV5" s="136"/>
      <c r="AW5" s="52"/>
      <c r="AX5" s="52"/>
      <c r="AY5" s="136"/>
      <c r="AZ5" s="52"/>
      <c r="BA5" s="52"/>
      <c r="BB5" s="136"/>
      <c r="BC5" s="136"/>
      <c r="BD5" s="52"/>
      <c r="BE5" s="52"/>
      <c r="BF5" s="136"/>
      <c r="BG5" s="52"/>
      <c r="BH5" s="52"/>
      <c r="BI5" s="136"/>
      <c r="BJ5" s="52"/>
      <c r="BK5" s="52"/>
      <c r="BL5" s="52"/>
      <c r="BM5" s="136"/>
      <c r="BN5" s="52"/>
      <c r="BO5" s="52"/>
      <c r="BP5" s="136"/>
      <c r="BQ5" s="52"/>
      <c r="BR5" s="52"/>
      <c r="BS5" s="136"/>
      <c r="BT5" s="52"/>
      <c r="BU5" s="52"/>
      <c r="BV5" s="52"/>
      <c r="BW5" s="136"/>
      <c r="BX5" s="52"/>
      <c r="BY5" s="52"/>
      <c r="BZ5" s="136"/>
      <c r="CA5" s="52"/>
      <c r="CB5" s="52"/>
      <c r="CC5" s="52"/>
      <c r="CD5" s="52"/>
      <c r="CE5" s="52"/>
      <c r="CF5" s="52"/>
      <c r="CG5" s="52"/>
      <c r="CH5" s="52"/>
      <c r="CI5" s="52"/>
    </row>
    <row r="6" spans="3:87" ht="15" customHeight="1">
      <c r="C6" s="10"/>
      <c r="D6" s="198"/>
      <c r="E6" s="212"/>
      <c r="F6" s="107"/>
      <c r="G6" s="107"/>
      <c r="H6" s="107"/>
      <c r="I6" s="148"/>
      <c r="J6" s="107"/>
      <c r="K6" s="148"/>
      <c r="L6" s="232" t="s">
        <v>14</v>
      </c>
      <c r="M6" s="108"/>
      <c r="N6" s="108"/>
      <c r="Y6" s="52"/>
      <c r="Z6" s="52"/>
      <c r="AG6" s="55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</row>
    <row r="7" spans="3:87" ht="15" customHeight="1">
      <c r="C7" s="10"/>
      <c r="D7" s="198"/>
      <c r="E7" s="212"/>
      <c r="F7" s="107"/>
      <c r="G7" s="107"/>
      <c r="H7" s="107"/>
      <c r="I7" s="148"/>
      <c r="J7" s="107"/>
      <c r="K7" s="148"/>
      <c r="L7" s="232" t="s">
        <v>15</v>
      </c>
      <c r="M7" s="108"/>
      <c r="N7" s="108"/>
      <c r="Y7" s="52"/>
      <c r="Z7" s="52"/>
      <c r="AG7" s="55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</row>
    <row r="8" spans="1:33" ht="15.75" customHeight="1">
      <c r="A8" s="265" t="s">
        <v>277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S8" s="95"/>
      <c r="T8" s="157"/>
      <c r="U8" s="157"/>
      <c r="V8" s="157"/>
      <c r="W8" s="157"/>
      <c r="X8" s="157"/>
      <c r="AB8" s="95"/>
      <c r="AC8" s="157"/>
      <c r="AD8" s="158"/>
      <c r="AG8" s="189"/>
    </row>
    <row r="9" spans="1:33" ht="15.75" customHeight="1">
      <c r="A9" s="270" t="s">
        <v>457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S9" s="95"/>
      <c r="T9" s="157"/>
      <c r="U9" s="157"/>
      <c r="V9" s="157"/>
      <c r="W9" s="157"/>
      <c r="X9" s="157"/>
      <c r="AB9" s="95"/>
      <c r="AC9" s="157"/>
      <c r="AD9" s="158"/>
      <c r="AG9" s="189"/>
    </row>
    <row r="10" spans="1:33" ht="25.5" customHeight="1">
      <c r="A10" s="190" t="s">
        <v>28</v>
      </c>
      <c r="B10" s="191" t="s">
        <v>18</v>
      </c>
      <c r="C10" s="190" t="s">
        <v>19</v>
      </c>
      <c r="D10" s="191" t="s">
        <v>20</v>
      </c>
      <c r="E10" s="213" t="s">
        <v>21</v>
      </c>
      <c r="F10" s="193" t="s">
        <v>22</v>
      </c>
      <c r="G10" s="193" t="s">
        <v>23</v>
      </c>
      <c r="H10" s="190" t="s">
        <v>24</v>
      </c>
      <c r="I10" s="192"/>
      <c r="J10" s="190"/>
      <c r="K10" s="192"/>
      <c r="L10" s="213" t="s">
        <v>25</v>
      </c>
      <c r="M10" s="264" t="s">
        <v>26</v>
      </c>
      <c r="N10" s="264"/>
      <c r="O10" s="264"/>
      <c r="P10" s="127" t="s">
        <v>27</v>
      </c>
      <c r="Q10" s="128" t="s">
        <v>28</v>
      </c>
      <c r="S10" s="95"/>
      <c r="T10" s="157"/>
      <c r="U10" s="157"/>
      <c r="V10" s="157"/>
      <c r="W10" s="157"/>
      <c r="X10" s="157"/>
      <c r="AB10" s="95"/>
      <c r="AC10" s="157"/>
      <c r="AD10" s="158"/>
      <c r="AG10" s="189"/>
    </row>
    <row r="11" spans="1:17" s="4" customFormat="1" ht="15.75">
      <c r="A11" s="84">
        <v>1</v>
      </c>
      <c r="B11" s="118">
        <v>800</v>
      </c>
      <c r="C11" s="194" t="s">
        <v>101</v>
      </c>
      <c r="D11" s="199" t="s">
        <v>93</v>
      </c>
      <c r="E11" s="215" t="s">
        <v>75</v>
      </c>
      <c r="F11" s="121">
        <v>15</v>
      </c>
      <c r="G11" s="121">
        <v>15.2</v>
      </c>
      <c r="H11" s="118">
        <f>LOOKUP(K11,$R$2:$Y$2,$R$1:$Y$1)</f>
        <v>1</v>
      </c>
      <c r="I11" s="149">
        <f>F11</f>
        <v>15</v>
      </c>
      <c r="J11" s="149">
        <f>G11</f>
        <v>15.2</v>
      </c>
      <c r="K11" s="150">
        <f>SMALL(I11:J11,1)+0</f>
        <v>15</v>
      </c>
      <c r="L11" s="220" t="s">
        <v>102</v>
      </c>
      <c r="M11" s="93"/>
      <c r="N11" s="93"/>
      <c r="O11" s="93"/>
      <c r="P11" s="93"/>
      <c r="Q11" s="93"/>
    </row>
    <row r="12" spans="1:33" ht="15.75" customHeight="1">
      <c r="A12" s="265" t="s">
        <v>277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S12" s="95"/>
      <c r="T12" s="157"/>
      <c r="U12" s="157"/>
      <c r="V12" s="157"/>
      <c r="W12" s="157"/>
      <c r="X12" s="157"/>
      <c r="AB12" s="95"/>
      <c r="AC12" s="157"/>
      <c r="AD12" s="158"/>
      <c r="AG12" s="189"/>
    </row>
    <row r="13" spans="1:33" ht="15.75" customHeight="1">
      <c r="A13" s="270" t="s">
        <v>29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S13" s="95"/>
      <c r="T13" s="157"/>
      <c r="U13" s="157"/>
      <c r="V13" s="157"/>
      <c r="W13" s="157"/>
      <c r="X13" s="157"/>
      <c r="AB13" s="95"/>
      <c r="AC13" s="157"/>
      <c r="AD13" s="158"/>
      <c r="AG13" s="189"/>
    </row>
    <row r="14" spans="1:33" ht="25.5" customHeight="1">
      <c r="A14" s="190" t="s">
        <v>28</v>
      </c>
      <c r="B14" s="191" t="s">
        <v>18</v>
      </c>
      <c r="C14" s="190" t="s">
        <v>19</v>
      </c>
      <c r="D14" s="191" t="s">
        <v>20</v>
      </c>
      <c r="E14" s="213" t="s">
        <v>21</v>
      </c>
      <c r="F14" s="193" t="s">
        <v>22</v>
      </c>
      <c r="G14" s="193" t="s">
        <v>23</v>
      </c>
      <c r="H14" s="190" t="s">
        <v>24</v>
      </c>
      <c r="I14" s="192"/>
      <c r="J14" s="190"/>
      <c r="K14" s="192"/>
      <c r="L14" s="213" t="s">
        <v>25</v>
      </c>
      <c r="M14" s="264" t="s">
        <v>26</v>
      </c>
      <c r="N14" s="264"/>
      <c r="O14" s="264"/>
      <c r="P14" s="127" t="s">
        <v>27</v>
      </c>
      <c r="Q14" s="128" t="s">
        <v>28</v>
      </c>
      <c r="S14" s="95"/>
      <c r="T14" s="157"/>
      <c r="U14" s="157"/>
      <c r="V14" s="157"/>
      <c r="W14" s="157"/>
      <c r="X14" s="157"/>
      <c r="AB14" s="95"/>
      <c r="AC14" s="157"/>
      <c r="AD14" s="158"/>
      <c r="AG14" s="189"/>
    </row>
    <row r="15" spans="1:87" s="195" customFormat="1" ht="15">
      <c r="A15" s="84">
        <v>1</v>
      </c>
      <c r="B15" s="118">
        <v>777</v>
      </c>
      <c r="C15" s="26" t="s">
        <v>121</v>
      </c>
      <c r="D15" s="199" t="s">
        <v>93</v>
      </c>
      <c r="E15" s="214" t="s">
        <v>77</v>
      </c>
      <c r="F15" s="200">
        <v>12.5</v>
      </c>
      <c r="G15" s="200">
        <v>12.5</v>
      </c>
      <c r="H15" s="118">
        <f>LOOKUP(K15,$AA$2:$AH$2,$AA$1:$AH$1)</f>
        <v>1</v>
      </c>
      <c r="I15" s="149">
        <f aca="true" t="shared" si="0" ref="I15:J22">F15</f>
        <v>12.5</v>
      </c>
      <c r="J15" s="149">
        <f t="shared" si="0"/>
        <v>12.5</v>
      </c>
      <c r="K15" s="150">
        <f aca="true" t="shared" si="1" ref="K15:K57">SMALL(I15:J15,1)+0</f>
        <v>12.5</v>
      </c>
      <c r="L15" s="220" t="s">
        <v>122</v>
      </c>
      <c r="M15" s="46">
        <v>1</v>
      </c>
      <c r="N15" s="93"/>
      <c r="O15" s="93"/>
      <c r="P15" s="93"/>
      <c r="Q15" s="9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1:17" s="4" customFormat="1" ht="15">
      <c r="A16" s="84">
        <v>2</v>
      </c>
      <c r="B16" s="118">
        <v>702</v>
      </c>
      <c r="C16" s="194" t="s">
        <v>110</v>
      </c>
      <c r="D16" s="199" t="s">
        <v>90</v>
      </c>
      <c r="E16" s="214" t="s">
        <v>77</v>
      </c>
      <c r="F16" s="200">
        <v>12.7</v>
      </c>
      <c r="G16" s="200">
        <v>12.6</v>
      </c>
      <c r="H16" s="118">
        <f aca="true" t="shared" si="2" ref="H16:H22">LOOKUP(K16,$AA$2:$AH$2,$AA$1:$AH$1)</f>
        <v>1</v>
      </c>
      <c r="I16" s="149">
        <f t="shared" si="0"/>
        <v>12.7</v>
      </c>
      <c r="J16" s="149">
        <f t="shared" si="0"/>
        <v>12.6</v>
      </c>
      <c r="K16" s="150">
        <f t="shared" si="1"/>
        <v>12.6</v>
      </c>
      <c r="L16" s="220" t="s">
        <v>109</v>
      </c>
      <c r="M16" s="46">
        <v>1</v>
      </c>
      <c r="N16" s="93"/>
      <c r="O16" s="93"/>
      <c r="P16" s="93"/>
      <c r="Q16" s="93"/>
    </row>
    <row r="17" spans="1:17" s="4" customFormat="1" ht="15">
      <c r="A17" s="84">
        <v>3</v>
      </c>
      <c r="B17" s="118">
        <v>446</v>
      </c>
      <c r="C17" s="26" t="s">
        <v>131</v>
      </c>
      <c r="D17" s="199" t="s">
        <v>90</v>
      </c>
      <c r="E17" s="196" t="s">
        <v>91</v>
      </c>
      <c r="F17" s="200">
        <v>12.9</v>
      </c>
      <c r="G17" s="200">
        <v>12.8</v>
      </c>
      <c r="H17" s="118">
        <f t="shared" si="2"/>
        <v>1</v>
      </c>
      <c r="I17" s="149">
        <f t="shared" si="0"/>
        <v>12.9</v>
      </c>
      <c r="J17" s="149">
        <f t="shared" si="0"/>
        <v>12.8</v>
      </c>
      <c r="K17" s="150">
        <f t="shared" si="1"/>
        <v>12.8</v>
      </c>
      <c r="L17" s="220" t="s">
        <v>132</v>
      </c>
      <c r="M17" s="46">
        <v>1</v>
      </c>
      <c r="N17" s="93"/>
      <c r="O17" s="93"/>
      <c r="P17" s="93"/>
      <c r="Q17" s="93"/>
    </row>
    <row r="18" spans="1:87" s="139" customFormat="1" ht="15.75">
      <c r="A18" s="84">
        <v>5</v>
      </c>
      <c r="B18" s="146">
        <v>619</v>
      </c>
      <c r="C18" s="83" t="s">
        <v>140</v>
      </c>
      <c r="D18" s="202" t="s">
        <v>93</v>
      </c>
      <c r="E18" s="196" t="s">
        <v>75</v>
      </c>
      <c r="F18" s="200">
        <v>13.1</v>
      </c>
      <c r="G18" s="200">
        <v>13</v>
      </c>
      <c r="H18" s="118">
        <f t="shared" si="2"/>
        <v>1</v>
      </c>
      <c r="I18" s="149">
        <f t="shared" si="0"/>
        <v>13.1</v>
      </c>
      <c r="J18" s="149">
        <f t="shared" si="0"/>
        <v>13</v>
      </c>
      <c r="K18" s="150">
        <f t="shared" si="1"/>
        <v>13</v>
      </c>
      <c r="L18" s="220" t="s">
        <v>141</v>
      </c>
      <c r="M18" s="46">
        <v>1</v>
      </c>
      <c r="N18" s="93"/>
      <c r="O18" s="93"/>
      <c r="P18" s="93"/>
      <c r="Q18" s="9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17" s="4" customFormat="1" ht="15">
      <c r="A19" s="84">
        <v>6</v>
      </c>
      <c r="B19" s="118">
        <v>6</v>
      </c>
      <c r="C19" s="26" t="s">
        <v>146</v>
      </c>
      <c r="D19" s="199" t="s">
        <v>84</v>
      </c>
      <c r="E19" s="196" t="s">
        <v>147</v>
      </c>
      <c r="F19" s="200">
        <v>13.3</v>
      </c>
      <c r="G19" s="200">
        <v>13.1</v>
      </c>
      <c r="H19" s="118">
        <f t="shared" si="2"/>
        <v>1</v>
      </c>
      <c r="I19" s="149">
        <f t="shared" si="0"/>
        <v>13.3</v>
      </c>
      <c r="J19" s="149">
        <f t="shared" si="0"/>
        <v>13.1</v>
      </c>
      <c r="K19" s="150">
        <f t="shared" si="1"/>
        <v>13.1</v>
      </c>
      <c r="L19" s="220" t="s">
        <v>148</v>
      </c>
      <c r="M19" s="46">
        <v>1</v>
      </c>
      <c r="N19" s="93"/>
      <c r="O19" s="93"/>
      <c r="P19" s="93"/>
      <c r="Q19" s="93"/>
    </row>
    <row r="20" spans="1:17" s="4" customFormat="1" ht="15">
      <c r="A20" s="84">
        <v>7</v>
      </c>
      <c r="B20" s="118">
        <v>6</v>
      </c>
      <c r="C20" s="26" t="s">
        <v>119</v>
      </c>
      <c r="D20" s="199" t="s">
        <v>93</v>
      </c>
      <c r="E20" s="216" t="s">
        <v>75</v>
      </c>
      <c r="F20" s="200">
        <v>13.2</v>
      </c>
      <c r="G20" s="200">
        <v>13.1</v>
      </c>
      <c r="H20" s="118">
        <f t="shared" si="2"/>
        <v>1</v>
      </c>
      <c r="I20" s="149">
        <f t="shared" si="0"/>
        <v>13.2</v>
      </c>
      <c r="J20" s="149">
        <f t="shared" si="0"/>
        <v>13.1</v>
      </c>
      <c r="K20" s="150">
        <f t="shared" si="1"/>
        <v>13.1</v>
      </c>
      <c r="L20" s="216" t="s">
        <v>120</v>
      </c>
      <c r="M20" s="46">
        <v>3</v>
      </c>
      <c r="N20" s="93"/>
      <c r="O20" s="93"/>
      <c r="P20" s="93"/>
      <c r="Q20" s="93"/>
    </row>
    <row r="21" spans="1:17" s="4" customFormat="1" ht="15">
      <c r="A21" s="84">
        <v>8</v>
      </c>
      <c r="B21" s="118">
        <v>482</v>
      </c>
      <c r="C21" s="194" t="s">
        <v>108</v>
      </c>
      <c r="D21" s="199" t="s">
        <v>93</v>
      </c>
      <c r="E21" s="196" t="s">
        <v>77</v>
      </c>
      <c r="F21" s="200">
        <v>13.4</v>
      </c>
      <c r="G21" s="200">
        <v>13.5</v>
      </c>
      <c r="H21" s="118">
        <f t="shared" si="2"/>
        <v>2</v>
      </c>
      <c r="I21" s="149">
        <f t="shared" si="0"/>
        <v>13.4</v>
      </c>
      <c r="J21" s="149">
        <f t="shared" si="0"/>
        <v>13.5</v>
      </c>
      <c r="K21" s="150">
        <f t="shared" si="1"/>
        <v>13.4</v>
      </c>
      <c r="L21" s="220" t="s">
        <v>109</v>
      </c>
      <c r="M21" s="46">
        <v>2</v>
      </c>
      <c r="N21" s="93"/>
      <c r="O21" s="93"/>
      <c r="P21" s="93"/>
      <c r="Q21" s="93"/>
    </row>
    <row r="22" spans="1:17" s="4" customFormat="1" ht="15">
      <c r="A22" s="84">
        <v>4</v>
      </c>
      <c r="B22" s="118">
        <v>127</v>
      </c>
      <c r="C22" s="26" t="s">
        <v>118</v>
      </c>
      <c r="D22" s="199" t="s">
        <v>98</v>
      </c>
      <c r="E22" s="214" t="s">
        <v>91</v>
      </c>
      <c r="F22" s="200">
        <v>13</v>
      </c>
      <c r="G22" s="200" t="s">
        <v>458</v>
      </c>
      <c r="H22" s="118">
        <f t="shared" si="2"/>
        <v>1</v>
      </c>
      <c r="I22" s="149">
        <f t="shared" si="0"/>
        <v>13</v>
      </c>
      <c r="J22" s="149" t="str">
        <f t="shared" si="0"/>
        <v>н.я.</v>
      </c>
      <c r="K22" s="150">
        <f t="shared" si="1"/>
        <v>13</v>
      </c>
      <c r="L22" s="220" t="s">
        <v>117</v>
      </c>
      <c r="M22" s="46">
        <v>2</v>
      </c>
      <c r="N22" s="93"/>
      <c r="O22" s="93"/>
      <c r="P22" s="93"/>
      <c r="Q22" s="93"/>
    </row>
    <row r="23" spans="1:17" s="4" customFormat="1" ht="15">
      <c r="A23" s="84">
        <v>9</v>
      </c>
      <c r="B23" s="118">
        <v>303</v>
      </c>
      <c r="C23" s="26" t="s">
        <v>126</v>
      </c>
      <c r="D23" s="199" t="s">
        <v>98</v>
      </c>
      <c r="E23" s="196" t="s">
        <v>85</v>
      </c>
      <c r="F23" s="200">
        <v>13.4</v>
      </c>
      <c r="G23" s="200"/>
      <c r="H23" s="118">
        <f aca="true" t="shared" si="3" ref="H23:H57">LOOKUP(K23,$AA$2:$AH$2,$AA$1:$AH$1)</f>
        <v>2</v>
      </c>
      <c r="I23" s="149">
        <f aca="true" t="shared" si="4" ref="I23:I62">F23</f>
        <v>13.4</v>
      </c>
      <c r="J23" s="149"/>
      <c r="K23" s="150">
        <f t="shared" si="1"/>
        <v>13.4</v>
      </c>
      <c r="L23" s="220" t="s">
        <v>95</v>
      </c>
      <c r="M23" s="46">
        <v>3</v>
      </c>
      <c r="N23" s="93"/>
      <c r="O23" s="93"/>
      <c r="P23" s="93"/>
      <c r="Q23" s="93"/>
    </row>
    <row r="24" spans="1:87" s="195" customFormat="1" ht="15">
      <c r="A24" s="84">
        <v>9</v>
      </c>
      <c r="B24" s="118">
        <v>651</v>
      </c>
      <c r="C24" s="26" t="s">
        <v>130</v>
      </c>
      <c r="D24" s="199" t="s">
        <v>93</v>
      </c>
      <c r="E24" s="196" t="s">
        <v>77</v>
      </c>
      <c r="F24" s="200">
        <v>13.4</v>
      </c>
      <c r="G24" s="200"/>
      <c r="H24" s="118">
        <f t="shared" si="3"/>
        <v>2</v>
      </c>
      <c r="I24" s="149">
        <f t="shared" si="4"/>
        <v>13.4</v>
      </c>
      <c r="J24" s="149"/>
      <c r="K24" s="150">
        <f t="shared" si="1"/>
        <v>13.4</v>
      </c>
      <c r="L24" s="220" t="s">
        <v>109</v>
      </c>
      <c r="M24" s="46">
        <v>2</v>
      </c>
      <c r="N24" s="93"/>
      <c r="O24" s="93"/>
      <c r="P24" s="93"/>
      <c r="Q24" s="9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17" s="4" customFormat="1" ht="15">
      <c r="A25" s="84">
        <v>11</v>
      </c>
      <c r="B25" s="118">
        <v>730</v>
      </c>
      <c r="C25" s="26" t="s">
        <v>123</v>
      </c>
      <c r="D25" s="199" t="s">
        <v>98</v>
      </c>
      <c r="E25" s="196" t="s">
        <v>77</v>
      </c>
      <c r="F25" s="200">
        <v>13.5</v>
      </c>
      <c r="G25" s="200"/>
      <c r="H25" s="118">
        <f t="shared" si="3"/>
        <v>2</v>
      </c>
      <c r="I25" s="149">
        <f t="shared" si="4"/>
        <v>13.5</v>
      </c>
      <c r="J25" s="149"/>
      <c r="K25" s="150">
        <f t="shared" si="1"/>
        <v>13.5</v>
      </c>
      <c r="L25" s="220" t="s">
        <v>124</v>
      </c>
      <c r="M25" s="46">
        <v>4</v>
      </c>
      <c r="N25" s="93"/>
      <c r="O25" s="93"/>
      <c r="P25" s="93"/>
      <c r="Q25" s="93"/>
    </row>
    <row r="26" spans="1:17" s="4" customFormat="1" ht="15.75">
      <c r="A26" s="84">
        <v>11</v>
      </c>
      <c r="B26" s="146">
        <v>49</v>
      </c>
      <c r="C26" s="83" t="s">
        <v>139</v>
      </c>
      <c r="D26" s="202" t="s">
        <v>93</v>
      </c>
      <c r="E26" s="215" t="s">
        <v>75</v>
      </c>
      <c r="F26" s="200">
        <v>13.5</v>
      </c>
      <c r="G26" s="200"/>
      <c r="H26" s="118">
        <f t="shared" si="3"/>
        <v>2</v>
      </c>
      <c r="I26" s="149">
        <f t="shared" si="4"/>
        <v>13.5</v>
      </c>
      <c r="J26" s="149"/>
      <c r="K26" s="150">
        <f t="shared" si="1"/>
        <v>13.5</v>
      </c>
      <c r="L26" s="220" t="s">
        <v>59</v>
      </c>
      <c r="M26" s="46">
        <v>2</v>
      </c>
      <c r="N26" s="93"/>
      <c r="O26" s="93"/>
      <c r="P26" s="93"/>
      <c r="Q26" s="93"/>
    </row>
    <row r="27" spans="1:87" s="4" customFormat="1" ht="15.75">
      <c r="A27" s="84">
        <v>13</v>
      </c>
      <c r="B27" s="146">
        <v>306</v>
      </c>
      <c r="C27" s="83" t="s">
        <v>136</v>
      </c>
      <c r="D27" s="202" t="s">
        <v>106</v>
      </c>
      <c r="E27" s="196" t="s">
        <v>85</v>
      </c>
      <c r="F27" s="200">
        <v>13.6</v>
      </c>
      <c r="G27" s="200"/>
      <c r="H27" s="118">
        <f t="shared" si="3"/>
        <v>2</v>
      </c>
      <c r="I27" s="149">
        <f t="shared" si="4"/>
        <v>13.6</v>
      </c>
      <c r="J27" s="149"/>
      <c r="K27" s="150">
        <f t="shared" si="1"/>
        <v>13.6</v>
      </c>
      <c r="L27" s="220" t="s">
        <v>95</v>
      </c>
      <c r="M27" s="46">
        <v>3</v>
      </c>
      <c r="N27" s="93"/>
      <c r="O27" s="93"/>
      <c r="P27" s="93"/>
      <c r="Q27" s="93"/>
      <c r="R27" s="139"/>
      <c r="S27" s="159"/>
      <c r="T27" s="159"/>
      <c r="U27" s="159"/>
      <c r="V27" s="159"/>
      <c r="W27" s="159"/>
      <c r="X27" s="159"/>
      <c r="Y27" s="139"/>
      <c r="Z27" s="139"/>
      <c r="AA27" s="139"/>
      <c r="AB27" s="159"/>
      <c r="AC27" s="159"/>
      <c r="AD27" s="159"/>
      <c r="AE27" s="139"/>
      <c r="AF27" s="140"/>
      <c r="AG27" s="140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</row>
    <row r="28" spans="1:17" s="4" customFormat="1" ht="15">
      <c r="A28" s="84">
        <v>13</v>
      </c>
      <c r="B28" s="118">
        <v>719</v>
      </c>
      <c r="C28" s="26" t="s">
        <v>150</v>
      </c>
      <c r="D28" s="199" t="s">
        <v>90</v>
      </c>
      <c r="E28" s="196" t="s">
        <v>91</v>
      </c>
      <c r="F28" s="200">
        <v>13.6</v>
      </c>
      <c r="G28" s="200"/>
      <c r="H28" s="118">
        <f t="shared" si="3"/>
        <v>2</v>
      </c>
      <c r="I28" s="149">
        <f t="shared" si="4"/>
        <v>13.6</v>
      </c>
      <c r="J28" s="149"/>
      <c r="K28" s="150">
        <f t="shared" si="1"/>
        <v>13.6</v>
      </c>
      <c r="L28" s="220" t="s">
        <v>117</v>
      </c>
      <c r="M28" s="46">
        <v>2</v>
      </c>
      <c r="N28" s="93"/>
      <c r="O28" s="93"/>
      <c r="P28" s="93"/>
      <c r="Q28" s="93"/>
    </row>
    <row r="29" spans="1:17" s="4" customFormat="1" ht="15.75">
      <c r="A29" s="84">
        <v>15</v>
      </c>
      <c r="B29" s="84">
        <v>446</v>
      </c>
      <c r="C29" s="93" t="s">
        <v>169</v>
      </c>
      <c r="D29" s="203" t="s">
        <v>93</v>
      </c>
      <c r="E29" s="215" t="s">
        <v>77</v>
      </c>
      <c r="F29" s="200">
        <v>13.7</v>
      </c>
      <c r="G29" s="200"/>
      <c r="H29" s="118">
        <f t="shared" si="3"/>
        <v>2</v>
      </c>
      <c r="I29" s="149">
        <f t="shared" si="4"/>
        <v>13.7</v>
      </c>
      <c r="J29" s="149"/>
      <c r="K29" s="150">
        <f t="shared" si="1"/>
        <v>13.7</v>
      </c>
      <c r="L29" s="220" t="s">
        <v>170</v>
      </c>
      <c r="M29" s="46">
        <v>1</v>
      </c>
      <c r="N29" s="93"/>
      <c r="O29" s="93"/>
      <c r="P29" s="93"/>
      <c r="Q29" s="93"/>
    </row>
    <row r="30" spans="1:17" s="4" customFormat="1" ht="15">
      <c r="A30" s="84">
        <v>16</v>
      </c>
      <c r="B30" s="118">
        <v>106</v>
      </c>
      <c r="C30" s="26" t="s">
        <v>128</v>
      </c>
      <c r="D30" s="199" t="s">
        <v>98</v>
      </c>
      <c r="E30" s="196" t="s">
        <v>77</v>
      </c>
      <c r="F30" s="200">
        <v>13.8</v>
      </c>
      <c r="G30" s="200"/>
      <c r="H30" s="118">
        <f t="shared" si="3"/>
        <v>2</v>
      </c>
      <c r="I30" s="149">
        <f t="shared" si="4"/>
        <v>13.8</v>
      </c>
      <c r="J30" s="149"/>
      <c r="K30" s="150">
        <f t="shared" si="1"/>
        <v>13.8</v>
      </c>
      <c r="L30" s="220" t="s">
        <v>129</v>
      </c>
      <c r="M30" s="46">
        <v>4</v>
      </c>
      <c r="N30" s="93"/>
      <c r="O30" s="93"/>
      <c r="P30" s="93"/>
      <c r="Q30" s="93"/>
    </row>
    <row r="31" spans="1:17" s="4" customFormat="1" ht="15">
      <c r="A31" s="84">
        <v>16</v>
      </c>
      <c r="B31" s="118">
        <v>9</v>
      </c>
      <c r="C31" s="26" t="s">
        <v>149</v>
      </c>
      <c r="D31" s="199" t="s">
        <v>93</v>
      </c>
      <c r="E31" s="196" t="s">
        <v>147</v>
      </c>
      <c r="F31" s="200">
        <v>13.8</v>
      </c>
      <c r="G31" s="200"/>
      <c r="H31" s="118">
        <f t="shared" si="3"/>
        <v>2</v>
      </c>
      <c r="I31" s="149">
        <f t="shared" si="4"/>
        <v>13.8</v>
      </c>
      <c r="J31" s="149"/>
      <c r="K31" s="150">
        <f t="shared" si="1"/>
        <v>13.8</v>
      </c>
      <c r="L31" s="220" t="s">
        <v>148</v>
      </c>
      <c r="M31" s="46">
        <v>3</v>
      </c>
      <c r="N31" s="93"/>
      <c r="O31" s="93"/>
      <c r="P31" s="93"/>
      <c r="Q31" s="93"/>
    </row>
    <row r="32" spans="1:17" s="4" customFormat="1" ht="15">
      <c r="A32" s="84">
        <v>16</v>
      </c>
      <c r="B32" s="118">
        <v>689</v>
      </c>
      <c r="C32" s="26" t="s">
        <v>157</v>
      </c>
      <c r="D32" s="199" t="s">
        <v>93</v>
      </c>
      <c r="E32" s="196" t="s">
        <v>77</v>
      </c>
      <c r="F32" s="200">
        <v>13.8</v>
      </c>
      <c r="G32" s="200"/>
      <c r="H32" s="118">
        <f t="shared" si="3"/>
        <v>2</v>
      </c>
      <c r="I32" s="149">
        <f t="shared" si="4"/>
        <v>13.8</v>
      </c>
      <c r="J32" s="149"/>
      <c r="K32" s="150">
        <f t="shared" si="1"/>
        <v>13.8</v>
      </c>
      <c r="L32" s="220" t="s">
        <v>109</v>
      </c>
      <c r="M32" s="46">
        <v>1</v>
      </c>
      <c r="N32" s="93"/>
      <c r="O32" s="93"/>
      <c r="P32" s="93"/>
      <c r="Q32" s="93"/>
    </row>
    <row r="33" spans="1:87" s="195" customFormat="1" ht="15">
      <c r="A33" s="84">
        <v>16</v>
      </c>
      <c r="B33" s="118">
        <v>266</v>
      </c>
      <c r="C33" s="26" t="s">
        <v>171</v>
      </c>
      <c r="D33" s="199" t="s">
        <v>98</v>
      </c>
      <c r="E33" s="214" t="s">
        <v>75</v>
      </c>
      <c r="F33" s="200">
        <v>13.8</v>
      </c>
      <c r="G33" s="200"/>
      <c r="H33" s="118">
        <f t="shared" si="3"/>
        <v>2</v>
      </c>
      <c r="I33" s="149">
        <f t="shared" si="4"/>
        <v>13.8</v>
      </c>
      <c r="J33" s="149"/>
      <c r="K33" s="150">
        <f t="shared" si="1"/>
        <v>13.8</v>
      </c>
      <c r="L33" s="220" t="s">
        <v>102</v>
      </c>
      <c r="M33" s="46">
        <v>2</v>
      </c>
      <c r="N33" s="93"/>
      <c r="O33" s="93"/>
      <c r="P33" s="93"/>
      <c r="Q33" s="9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1:17" s="4" customFormat="1" ht="15">
      <c r="A34" s="84">
        <v>20</v>
      </c>
      <c r="B34" s="118">
        <v>276</v>
      </c>
      <c r="C34" s="194" t="s">
        <v>111</v>
      </c>
      <c r="D34" s="199" t="s">
        <v>90</v>
      </c>
      <c r="E34" s="214" t="s">
        <v>75</v>
      </c>
      <c r="F34" s="200">
        <v>13.9</v>
      </c>
      <c r="G34" s="200"/>
      <c r="H34" s="118">
        <f t="shared" si="3"/>
        <v>2</v>
      </c>
      <c r="I34" s="149">
        <f t="shared" si="4"/>
        <v>13.9</v>
      </c>
      <c r="J34" s="149"/>
      <c r="K34" s="150">
        <f t="shared" si="1"/>
        <v>13.9</v>
      </c>
      <c r="L34" s="220" t="s">
        <v>102</v>
      </c>
      <c r="M34" s="46">
        <v>4</v>
      </c>
      <c r="N34" s="93"/>
      <c r="O34" s="93"/>
      <c r="P34" s="93"/>
      <c r="Q34" s="93"/>
    </row>
    <row r="35" spans="1:17" s="4" customFormat="1" ht="15">
      <c r="A35" s="84">
        <v>20</v>
      </c>
      <c r="B35" s="118">
        <v>781</v>
      </c>
      <c r="C35" s="194" t="s">
        <v>114</v>
      </c>
      <c r="D35" s="199" t="s">
        <v>98</v>
      </c>
      <c r="E35" s="214" t="s">
        <v>75</v>
      </c>
      <c r="F35" s="200">
        <v>13.9</v>
      </c>
      <c r="G35" s="200"/>
      <c r="H35" s="118">
        <f t="shared" si="3"/>
        <v>2</v>
      </c>
      <c r="I35" s="149">
        <f t="shared" si="4"/>
        <v>13.9</v>
      </c>
      <c r="J35" s="149"/>
      <c r="K35" s="150">
        <f t="shared" si="1"/>
        <v>13.9</v>
      </c>
      <c r="L35" s="220" t="s">
        <v>113</v>
      </c>
      <c r="M35" s="46">
        <v>3</v>
      </c>
      <c r="N35" s="93"/>
      <c r="O35" s="93"/>
      <c r="P35" s="93"/>
      <c r="Q35" s="93"/>
    </row>
    <row r="36" spans="1:17" s="4" customFormat="1" ht="15.75">
      <c r="A36" s="84">
        <v>20</v>
      </c>
      <c r="B36" s="118">
        <v>782</v>
      </c>
      <c r="C36" s="26" t="s">
        <v>160</v>
      </c>
      <c r="D36" s="199" t="s">
        <v>90</v>
      </c>
      <c r="E36" s="215" t="s">
        <v>75</v>
      </c>
      <c r="F36" s="200">
        <v>13.9</v>
      </c>
      <c r="G36" s="200"/>
      <c r="H36" s="118">
        <f t="shared" si="3"/>
        <v>2</v>
      </c>
      <c r="I36" s="149">
        <f t="shared" si="4"/>
        <v>13.9</v>
      </c>
      <c r="J36" s="149"/>
      <c r="K36" s="150">
        <f t="shared" si="1"/>
        <v>13.9</v>
      </c>
      <c r="L36" s="220" t="s">
        <v>113</v>
      </c>
      <c r="M36" s="46">
        <v>2</v>
      </c>
      <c r="N36" s="93"/>
      <c r="O36" s="93"/>
      <c r="P36" s="93"/>
      <c r="Q36" s="93"/>
    </row>
    <row r="37" spans="1:17" s="4" customFormat="1" ht="15">
      <c r="A37" s="84">
        <v>23</v>
      </c>
      <c r="B37" s="84">
        <v>548</v>
      </c>
      <c r="C37" s="93" t="s">
        <v>133</v>
      </c>
      <c r="D37" s="199" t="s">
        <v>98</v>
      </c>
      <c r="E37" s="214" t="s">
        <v>134</v>
      </c>
      <c r="F37" s="200">
        <v>14</v>
      </c>
      <c r="G37" s="200"/>
      <c r="H37" s="118">
        <f t="shared" si="3"/>
        <v>2</v>
      </c>
      <c r="I37" s="149">
        <f t="shared" si="4"/>
        <v>14</v>
      </c>
      <c r="J37" s="149"/>
      <c r="K37" s="150">
        <f t="shared" si="1"/>
        <v>14</v>
      </c>
      <c r="L37" s="220" t="s">
        <v>122</v>
      </c>
      <c r="M37" s="46">
        <v>5</v>
      </c>
      <c r="N37" s="93"/>
      <c r="O37" s="93"/>
      <c r="P37" s="93"/>
      <c r="Q37" s="93"/>
    </row>
    <row r="38" spans="1:17" s="4" customFormat="1" ht="15">
      <c r="A38" s="84">
        <v>23</v>
      </c>
      <c r="B38" s="118">
        <v>143</v>
      </c>
      <c r="C38" s="26" t="s">
        <v>163</v>
      </c>
      <c r="D38" s="199" t="s">
        <v>84</v>
      </c>
      <c r="E38" s="214" t="s">
        <v>91</v>
      </c>
      <c r="F38" s="200">
        <v>14</v>
      </c>
      <c r="G38" s="200"/>
      <c r="H38" s="118">
        <f t="shared" si="3"/>
        <v>2</v>
      </c>
      <c r="I38" s="149">
        <f t="shared" si="4"/>
        <v>14</v>
      </c>
      <c r="J38" s="149"/>
      <c r="K38" s="150">
        <f t="shared" si="1"/>
        <v>14</v>
      </c>
      <c r="L38" s="220" t="s">
        <v>211</v>
      </c>
      <c r="M38" s="46">
        <v>3</v>
      </c>
      <c r="N38" s="93"/>
      <c r="O38" s="93"/>
      <c r="P38" s="93"/>
      <c r="Q38" s="93"/>
    </row>
    <row r="39" spans="1:87" s="4" customFormat="1" ht="15.75">
      <c r="A39" s="84">
        <v>25</v>
      </c>
      <c r="B39" s="118">
        <v>700</v>
      </c>
      <c r="C39" s="194" t="s">
        <v>105</v>
      </c>
      <c r="D39" s="199" t="s">
        <v>106</v>
      </c>
      <c r="E39" s="196" t="s">
        <v>75</v>
      </c>
      <c r="F39" s="200">
        <v>14.1</v>
      </c>
      <c r="G39" s="200"/>
      <c r="H39" s="118">
        <f t="shared" si="3"/>
        <v>2</v>
      </c>
      <c r="I39" s="149">
        <f t="shared" si="4"/>
        <v>14.1</v>
      </c>
      <c r="J39" s="149"/>
      <c r="K39" s="150">
        <f t="shared" si="1"/>
        <v>14.1</v>
      </c>
      <c r="L39" s="220" t="s">
        <v>107</v>
      </c>
      <c r="M39" s="46">
        <v>5</v>
      </c>
      <c r="N39" s="93"/>
      <c r="O39" s="93"/>
      <c r="P39" s="93"/>
      <c r="Q39" s="93"/>
      <c r="R39" s="139"/>
      <c r="S39" s="159"/>
      <c r="T39" s="159"/>
      <c r="U39" s="159"/>
      <c r="V39" s="159"/>
      <c r="W39" s="159"/>
      <c r="X39" s="159"/>
      <c r="Y39" s="139"/>
      <c r="Z39" s="139"/>
      <c r="AA39" s="139"/>
      <c r="AB39" s="159"/>
      <c r="AC39" s="159"/>
      <c r="AD39" s="159"/>
      <c r="AE39" s="139"/>
      <c r="AF39" s="140"/>
      <c r="AG39" s="140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</row>
    <row r="40" spans="1:17" s="4" customFormat="1" ht="15.75">
      <c r="A40" s="84">
        <v>25</v>
      </c>
      <c r="B40" s="228">
        <v>445</v>
      </c>
      <c r="C40" s="26" t="s">
        <v>167</v>
      </c>
      <c r="D40" s="199" t="s">
        <v>90</v>
      </c>
      <c r="E40" s="215" t="s">
        <v>91</v>
      </c>
      <c r="F40" s="200">
        <v>14.1</v>
      </c>
      <c r="G40" s="200"/>
      <c r="H40" s="118">
        <f t="shared" si="3"/>
        <v>2</v>
      </c>
      <c r="I40" s="149">
        <f t="shared" si="4"/>
        <v>14.1</v>
      </c>
      <c r="J40" s="149"/>
      <c r="K40" s="150">
        <f t="shared" si="1"/>
        <v>14.1</v>
      </c>
      <c r="L40" s="220" t="s">
        <v>159</v>
      </c>
      <c r="M40" s="46">
        <v>4</v>
      </c>
      <c r="N40" s="93"/>
      <c r="O40" s="93"/>
      <c r="P40" s="93"/>
      <c r="Q40" s="93"/>
    </row>
    <row r="41" spans="1:17" s="4" customFormat="1" ht="15.75">
      <c r="A41" s="84">
        <v>27</v>
      </c>
      <c r="B41" s="146">
        <v>752</v>
      </c>
      <c r="C41" s="83" t="s">
        <v>143</v>
      </c>
      <c r="D41" s="202" t="s">
        <v>98</v>
      </c>
      <c r="E41" s="214" t="s">
        <v>151</v>
      </c>
      <c r="F41" s="200">
        <v>14.2</v>
      </c>
      <c r="G41" s="200"/>
      <c r="H41" s="118">
        <f t="shared" si="3"/>
        <v>3</v>
      </c>
      <c r="I41" s="149">
        <f t="shared" si="4"/>
        <v>14.2</v>
      </c>
      <c r="J41" s="149"/>
      <c r="K41" s="150">
        <f t="shared" si="1"/>
        <v>14.2</v>
      </c>
      <c r="L41" s="220" t="s">
        <v>122</v>
      </c>
      <c r="M41" s="46">
        <v>4</v>
      </c>
      <c r="N41" s="93"/>
      <c r="O41" s="93"/>
      <c r="P41" s="93"/>
      <c r="Q41" s="93"/>
    </row>
    <row r="42" spans="1:87" s="195" customFormat="1" ht="15">
      <c r="A42" s="84">
        <v>27</v>
      </c>
      <c r="B42" s="118">
        <v>440</v>
      </c>
      <c r="C42" s="26" t="s">
        <v>152</v>
      </c>
      <c r="D42" s="199" t="s">
        <v>84</v>
      </c>
      <c r="E42" s="196" t="s">
        <v>151</v>
      </c>
      <c r="F42" s="200">
        <v>14.2</v>
      </c>
      <c r="G42" s="200"/>
      <c r="H42" s="118">
        <f t="shared" si="3"/>
        <v>3</v>
      </c>
      <c r="I42" s="149">
        <f t="shared" si="4"/>
        <v>14.2</v>
      </c>
      <c r="J42" s="149"/>
      <c r="K42" s="150">
        <f t="shared" si="1"/>
        <v>14.2</v>
      </c>
      <c r="L42" s="220" t="s">
        <v>122</v>
      </c>
      <c r="M42" s="46">
        <v>4</v>
      </c>
      <c r="N42" s="93"/>
      <c r="O42" s="93"/>
      <c r="P42" s="93"/>
      <c r="Q42" s="9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</row>
    <row r="43" spans="1:87" s="3" customFormat="1" ht="15.75">
      <c r="A43" s="84">
        <v>29</v>
      </c>
      <c r="B43" s="229">
        <v>708</v>
      </c>
      <c r="C43" s="83" t="s">
        <v>137</v>
      </c>
      <c r="D43" s="202" t="s">
        <v>98</v>
      </c>
      <c r="E43" s="196" t="s">
        <v>138</v>
      </c>
      <c r="F43" s="200">
        <v>14.3</v>
      </c>
      <c r="G43" s="200"/>
      <c r="H43" s="118">
        <f t="shared" si="3"/>
        <v>3</v>
      </c>
      <c r="I43" s="149">
        <f t="shared" si="4"/>
        <v>14.3</v>
      </c>
      <c r="J43" s="149"/>
      <c r="K43" s="150">
        <f t="shared" si="1"/>
        <v>14.3</v>
      </c>
      <c r="L43" s="220" t="s">
        <v>109</v>
      </c>
      <c r="M43" s="46">
        <v>5</v>
      </c>
      <c r="N43" s="93"/>
      <c r="O43" s="93"/>
      <c r="P43" s="93"/>
      <c r="Q43" s="9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s="139" customFormat="1" ht="15.75">
      <c r="A44" s="84">
        <v>29</v>
      </c>
      <c r="B44" s="118">
        <v>3</v>
      </c>
      <c r="C44" s="26" t="s">
        <v>161</v>
      </c>
      <c r="D44" s="199" t="s">
        <v>162</v>
      </c>
      <c r="E44" s="214" t="s">
        <v>75</v>
      </c>
      <c r="F44" s="200">
        <v>14.3</v>
      </c>
      <c r="G44" s="200"/>
      <c r="H44" s="118">
        <f t="shared" si="3"/>
        <v>3</v>
      </c>
      <c r="I44" s="149">
        <f t="shared" si="4"/>
        <v>14.3</v>
      </c>
      <c r="J44" s="149"/>
      <c r="K44" s="150">
        <f t="shared" si="1"/>
        <v>14.3</v>
      </c>
      <c r="L44" s="220" t="s">
        <v>102</v>
      </c>
      <c r="M44" s="46">
        <v>3</v>
      </c>
      <c r="N44" s="93"/>
      <c r="O44" s="93"/>
      <c r="P44" s="93"/>
      <c r="Q44" s="9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17" s="4" customFormat="1" ht="15.75">
      <c r="A45" s="84">
        <v>29</v>
      </c>
      <c r="B45" s="118">
        <v>687</v>
      </c>
      <c r="C45" s="26" t="s">
        <v>168</v>
      </c>
      <c r="D45" s="199" t="s">
        <v>93</v>
      </c>
      <c r="E45" s="215" t="s">
        <v>145</v>
      </c>
      <c r="F45" s="200">
        <v>14.3</v>
      </c>
      <c r="G45" s="200"/>
      <c r="H45" s="118">
        <f t="shared" si="3"/>
        <v>3</v>
      </c>
      <c r="I45" s="149">
        <f t="shared" si="4"/>
        <v>14.3</v>
      </c>
      <c r="J45" s="149"/>
      <c r="K45" s="150">
        <f t="shared" si="1"/>
        <v>14.3</v>
      </c>
      <c r="L45" s="220" t="s">
        <v>109</v>
      </c>
      <c r="M45" s="46">
        <v>5</v>
      </c>
      <c r="N45" s="93"/>
      <c r="O45" s="93"/>
      <c r="P45" s="93"/>
      <c r="Q45" s="93"/>
    </row>
    <row r="46" spans="1:17" s="4" customFormat="1" ht="15.75">
      <c r="A46" s="84">
        <v>32</v>
      </c>
      <c r="B46" s="146">
        <v>692</v>
      </c>
      <c r="C46" s="83" t="s">
        <v>142</v>
      </c>
      <c r="D46" s="202" t="s">
        <v>93</v>
      </c>
      <c r="E46" s="215" t="s">
        <v>77</v>
      </c>
      <c r="F46" s="200">
        <v>14.4</v>
      </c>
      <c r="G46" s="200"/>
      <c r="H46" s="118">
        <f t="shared" si="3"/>
        <v>3</v>
      </c>
      <c r="I46" s="149">
        <f t="shared" si="4"/>
        <v>14.4</v>
      </c>
      <c r="J46" s="149"/>
      <c r="K46" s="150">
        <f t="shared" si="1"/>
        <v>14.4</v>
      </c>
      <c r="L46" s="220" t="s">
        <v>109</v>
      </c>
      <c r="M46" s="46">
        <v>6</v>
      </c>
      <c r="N46" s="93"/>
      <c r="O46" s="93"/>
      <c r="P46" s="93"/>
      <c r="Q46" s="93"/>
    </row>
    <row r="47" spans="1:87" s="4" customFormat="1" ht="15.75">
      <c r="A47" s="84">
        <v>32</v>
      </c>
      <c r="B47" s="118">
        <v>240</v>
      </c>
      <c r="C47" s="224" t="s">
        <v>222</v>
      </c>
      <c r="D47" s="225">
        <v>2008</v>
      </c>
      <c r="E47" s="151" t="s">
        <v>91</v>
      </c>
      <c r="F47" s="200">
        <v>14.4</v>
      </c>
      <c r="G47" s="200"/>
      <c r="H47" s="118">
        <f t="shared" si="3"/>
        <v>3</v>
      </c>
      <c r="I47" s="149">
        <f t="shared" si="4"/>
        <v>14.4</v>
      </c>
      <c r="J47" s="149"/>
      <c r="K47" s="150">
        <f t="shared" si="1"/>
        <v>14.4</v>
      </c>
      <c r="L47" s="220" t="s">
        <v>154</v>
      </c>
      <c r="M47" s="46">
        <v>7</v>
      </c>
      <c r="N47" s="46"/>
      <c r="O47" s="46"/>
      <c r="P47" s="46"/>
      <c r="Q47" s="4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17" s="4" customFormat="1" ht="15.75">
      <c r="A48" s="84">
        <v>32</v>
      </c>
      <c r="B48" s="118">
        <v>319</v>
      </c>
      <c r="C48" s="26" t="s">
        <v>165</v>
      </c>
      <c r="D48" s="199" t="s">
        <v>84</v>
      </c>
      <c r="E48" s="215" t="s">
        <v>75</v>
      </c>
      <c r="F48" s="200">
        <v>14.4</v>
      </c>
      <c r="G48" s="200"/>
      <c r="H48" s="118">
        <f t="shared" si="3"/>
        <v>3</v>
      </c>
      <c r="I48" s="149">
        <f t="shared" si="4"/>
        <v>14.4</v>
      </c>
      <c r="J48" s="149"/>
      <c r="K48" s="150">
        <f t="shared" si="1"/>
        <v>14.4</v>
      </c>
      <c r="L48" s="220" t="s">
        <v>107</v>
      </c>
      <c r="M48" s="46">
        <v>6</v>
      </c>
      <c r="N48" s="93"/>
      <c r="O48" s="93"/>
      <c r="P48" s="93"/>
      <c r="Q48" s="93"/>
    </row>
    <row r="49" spans="1:17" s="4" customFormat="1" ht="15">
      <c r="A49" s="84">
        <v>35</v>
      </c>
      <c r="B49" s="118">
        <v>367</v>
      </c>
      <c r="C49" s="26" t="s">
        <v>116</v>
      </c>
      <c r="D49" s="199" t="s">
        <v>84</v>
      </c>
      <c r="E49" s="196" t="s">
        <v>91</v>
      </c>
      <c r="F49" s="200">
        <v>14.5</v>
      </c>
      <c r="G49" s="200"/>
      <c r="H49" s="118">
        <f t="shared" si="3"/>
        <v>3</v>
      </c>
      <c r="I49" s="149">
        <f t="shared" si="4"/>
        <v>14.5</v>
      </c>
      <c r="J49" s="149"/>
      <c r="K49" s="150">
        <f t="shared" si="1"/>
        <v>14.5</v>
      </c>
      <c r="L49" s="220" t="s">
        <v>117</v>
      </c>
      <c r="M49" s="46">
        <v>5</v>
      </c>
      <c r="N49" s="93"/>
      <c r="O49" s="93"/>
      <c r="P49" s="93"/>
      <c r="Q49" s="93"/>
    </row>
    <row r="50" spans="1:87" s="5" customFormat="1" ht="15">
      <c r="A50" s="84">
        <v>35</v>
      </c>
      <c r="B50" s="118">
        <v>691</v>
      </c>
      <c r="C50" s="26" t="s">
        <v>144</v>
      </c>
      <c r="D50" s="199" t="s">
        <v>98</v>
      </c>
      <c r="E50" s="214" t="s">
        <v>145</v>
      </c>
      <c r="F50" s="200">
        <v>14.5</v>
      </c>
      <c r="G50" s="200"/>
      <c r="H50" s="118">
        <f t="shared" si="3"/>
        <v>3</v>
      </c>
      <c r="I50" s="149">
        <f t="shared" si="4"/>
        <v>14.5</v>
      </c>
      <c r="J50" s="149"/>
      <c r="K50" s="150">
        <f t="shared" si="1"/>
        <v>14.5</v>
      </c>
      <c r="L50" s="220" t="s">
        <v>109</v>
      </c>
      <c r="M50" s="46">
        <v>5</v>
      </c>
      <c r="N50" s="93"/>
      <c r="O50" s="93"/>
      <c r="P50" s="93"/>
      <c r="Q50" s="9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</row>
    <row r="51" spans="1:87" s="195" customFormat="1" ht="15">
      <c r="A51" s="84">
        <v>37</v>
      </c>
      <c r="B51" s="118">
        <v>108</v>
      </c>
      <c r="C51" s="26" t="s">
        <v>135</v>
      </c>
      <c r="D51" s="199" t="s">
        <v>90</v>
      </c>
      <c r="E51" s="214" t="s">
        <v>75</v>
      </c>
      <c r="F51" s="200">
        <v>14.6</v>
      </c>
      <c r="G51" s="200"/>
      <c r="H51" s="118">
        <f t="shared" si="3"/>
        <v>3</v>
      </c>
      <c r="I51" s="149">
        <f t="shared" si="4"/>
        <v>14.6</v>
      </c>
      <c r="J51" s="149"/>
      <c r="K51" s="150">
        <f t="shared" si="1"/>
        <v>14.6</v>
      </c>
      <c r="L51" s="220" t="s">
        <v>102</v>
      </c>
      <c r="M51" s="46">
        <v>6</v>
      </c>
      <c r="N51" s="93"/>
      <c r="O51" s="93"/>
      <c r="P51" s="93"/>
      <c r="Q51" s="9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</row>
    <row r="52" spans="1:17" s="4" customFormat="1" ht="15.75">
      <c r="A52" s="84">
        <v>37</v>
      </c>
      <c r="B52" s="118">
        <v>183</v>
      </c>
      <c r="C52" s="26" t="s">
        <v>156</v>
      </c>
      <c r="D52" s="199" t="s">
        <v>98</v>
      </c>
      <c r="E52" s="215" t="s">
        <v>145</v>
      </c>
      <c r="F52" s="200">
        <v>14.6</v>
      </c>
      <c r="G52" s="200"/>
      <c r="H52" s="118">
        <f t="shared" si="3"/>
        <v>3</v>
      </c>
      <c r="I52" s="149">
        <f t="shared" si="4"/>
        <v>14.6</v>
      </c>
      <c r="J52" s="149"/>
      <c r="K52" s="150">
        <f t="shared" si="1"/>
        <v>14.6</v>
      </c>
      <c r="L52" s="220" t="s">
        <v>109</v>
      </c>
      <c r="M52" s="46">
        <v>4</v>
      </c>
      <c r="N52" s="93"/>
      <c r="O52" s="93"/>
      <c r="P52" s="93"/>
      <c r="Q52" s="93"/>
    </row>
    <row r="53" spans="1:17" s="4" customFormat="1" ht="15">
      <c r="A53" s="84">
        <v>39</v>
      </c>
      <c r="B53" s="118">
        <v>690</v>
      </c>
      <c r="C53" s="26" t="s">
        <v>127</v>
      </c>
      <c r="D53" s="199" t="s">
        <v>84</v>
      </c>
      <c r="E53" s="196" t="s">
        <v>77</v>
      </c>
      <c r="F53" s="200">
        <v>14.7</v>
      </c>
      <c r="G53" s="200"/>
      <c r="H53" s="118">
        <f t="shared" si="3"/>
        <v>3</v>
      </c>
      <c r="I53" s="149">
        <f t="shared" si="4"/>
        <v>14.7</v>
      </c>
      <c r="J53" s="149"/>
      <c r="K53" s="150">
        <f t="shared" si="1"/>
        <v>14.7</v>
      </c>
      <c r="L53" s="220" t="s">
        <v>109</v>
      </c>
      <c r="M53" s="46">
        <v>7</v>
      </c>
      <c r="N53" s="93"/>
      <c r="O53" s="93"/>
      <c r="P53" s="93"/>
      <c r="Q53" s="93"/>
    </row>
    <row r="54" spans="1:17" s="4" customFormat="1" ht="15">
      <c r="A54" s="84">
        <v>40</v>
      </c>
      <c r="B54" s="118">
        <v>89</v>
      </c>
      <c r="C54" s="26" t="s">
        <v>125</v>
      </c>
      <c r="D54" s="199" t="s">
        <v>84</v>
      </c>
      <c r="E54" s="214" t="s">
        <v>91</v>
      </c>
      <c r="F54" s="200">
        <v>14.9</v>
      </c>
      <c r="G54" s="200"/>
      <c r="H54" s="118">
        <f t="shared" si="3"/>
        <v>3</v>
      </c>
      <c r="I54" s="149">
        <f t="shared" si="4"/>
        <v>14.9</v>
      </c>
      <c r="J54" s="149"/>
      <c r="K54" s="150">
        <f t="shared" si="1"/>
        <v>14.9</v>
      </c>
      <c r="L54" s="220" t="s">
        <v>159</v>
      </c>
      <c r="M54" s="46">
        <v>6</v>
      </c>
      <c r="N54" s="93"/>
      <c r="O54" s="93"/>
      <c r="P54" s="93"/>
      <c r="Q54" s="93"/>
    </row>
    <row r="55" spans="1:17" s="4" customFormat="1" ht="15">
      <c r="A55" s="84">
        <v>41</v>
      </c>
      <c r="B55" s="118">
        <v>345</v>
      </c>
      <c r="C55" s="26" t="s">
        <v>153</v>
      </c>
      <c r="D55" s="199" t="s">
        <v>98</v>
      </c>
      <c r="E55" s="214" t="s">
        <v>91</v>
      </c>
      <c r="F55" s="200">
        <v>15.9</v>
      </c>
      <c r="G55" s="200"/>
      <c r="H55" s="118" t="str">
        <f t="shared" si="3"/>
        <v>1юн</v>
      </c>
      <c r="I55" s="149">
        <f t="shared" si="4"/>
        <v>15.9</v>
      </c>
      <c r="J55" s="149"/>
      <c r="K55" s="150">
        <f t="shared" si="1"/>
        <v>15.9</v>
      </c>
      <c r="L55" s="220" t="s">
        <v>154</v>
      </c>
      <c r="M55" s="46">
        <v>5</v>
      </c>
      <c r="N55" s="93"/>
      <c r="O55" s="93"/>
      <c r="P55" s="93"/>
      <c r="Q55" s="93"/>
    </row>
    <row r="56" spans="1:17" s="4" customFormat="1" ht="15.75">
      <c r="A56" s="84">
        <v>42</v>
      </c>
      <c r="B56" s="118">
        <v>91</v>
      </c>
      <c r="C56" s="83" t="s">
        <v>115</v>
      </c>
      <c r="D56" s="199" t="s">
        <v>84</v>
      </c>
      <c r="E56" s="196" t="s">
        <v>91</v>
      </c>
      <c r="F56" s="200">
        <v>16.1</v>
      </c>
      <c r="G56" s="200"/>
      <c r="H56" s="118" t="str">
        <f t="shared" si="3"/>
        <v>1юн</v>
      </c>
      <c r="I56" s="149">
        <f t="shared" si="4"/>
        <v>16.1</v>
      </c>
      <c r="J56" s="149"/>
      <c r="K56" s="150">
        <f t="shared" si="1"/>
        <v>16.1</v>
      </c>
      <c r="L56" s="220" t="s">
        <v>159</v>
      </c>
      <c r="M56" s="46">
        <v>7</v>
      </c>
      <c r="N56" s="93"/>
      <c r="O56" s="93"/>
      <c r="P56" s="93"/>
      <c r="Q56" s="93"/>
    </row>
    <row r="57" spans="1:17" s="4" customFormat="1" ht="15">
      <c r="A57" s="84">
        <v>43</v>
      </c>
      <c r="B57" s="25">
        <v>90</v>
      </c>
      <c r="C57" s="46" t="s">
        <v>103</v>
      </c>
      <c r="D57" s="25">
        <v>2006</v>
      </c>
      <c r="E57" s="214" t="s">
        <v>91</v>
      </c>
      <c r="F57" s="200">
        <v>16.4</v>
      </c>
      <c r="G57" s="200"/>
      <c r="H57" s="118" t="str">
        <f t="shared" si="3"/>
        <v>2юн</v>
      </c>
      <c r="I57" s="149">
        <f t="shared" si="4"/>
        <v>16.4</v>
      </c>
      <c r="J57" s="149"/>
      <c r="K57" s="150">
        <f t="shared" si="1"/>
        <v>16.4</v>
      </c>
      <c r="L57" s="220" t="s">
        <v>159</v>
      </c>
      <c r="M57" s="46">
        <v>6</v>
      </c>
      <c r="N57" s="93"/>
      <c r="O57" s="93"/>
      <c r="P57" s="93"/>
      <c r="Q57" s="93"/>
    </row>
    <row r="58" spans="1:17" s="4" customFormat="1" ht="15">
      <c r="A58" s="84"/>
      <c r="B58" s="118">
        <v>776</v>
      </c>
      <c r="C58" s="194" t="s">
        <v>112</v>
      </c>
      <c r="D58" s="199" t="s">
        <v>90</v>
      </c>
      <c r="E58" s="214" t="s">
        <v>75</v>
      </c>
      <c r="F58" s="200" t="s">
        <v>458</v>
      </c>
      <c r="G58" s="200"/>
      <c r="H58" s="118"/>
      <c r="I58" s="149" t="str">
        <f t="shared" si="4"/>
        <v>н.я.</v>
      </c>
      <c r="J58" s="149"/>
      <c r="K58" s="150"/>
      <c r="L58" s="220" t="s">
        <v>113</v>
      </c>
      <c r="M58" s="46"/>
      <c r="N58" s="93"/>
      <c r="O58" s="93"/>
      <c r="P58" s="93"/>
      <c r="Q58" s="93"/>
    </row>
    <row r="59" spans="1:17" s="4" customFormat="1" ht="16.5" customHeight="1">
      <c r="A59" s="84"/>
      <c r="B59" s="118">
        <v>305</v>
      </c>
      <c r="C59" s="26" t="s">
        <v>155</v>
      </c>
      <c r="D59" s="199" t="s">
        <v>84</v>
      </c>
      <c r="E59" s="215" t="s">
        <v>91</v>
      </c>
      <c r="F59" s="200" t="s">
        <v>458</v>
      </c>
      <c r="G59" s="200"/>
      <c r="H59" s="118"/>
      <c r="I59" s="149" t="str">
        <f t="shared" si="4"/>
        <v>н.я.</v>
      </c>
      <c r="J59" s="149"/>
      <c r="K59" s="150"/>
      <c r="L59" s="220" t="s">
        <v>78</v>
      </c>
      <c r="M59" s="46"/>
      <c r="N59" s="93"/>
      <c r="O59" s="93"/>
      <c r="P59" s="93"/>
      <c r="Q59" s="93"/>
    </row>
    <row r="60" spans="1:87" s="195" customFormat="1" ht="15.75">
      <c r="A60" s="84"/>
      <c r="B60" s="118">
        <v>81</v>
      </c>
      <c r="C60" s="26" t="s">
        <v>158</v>
      </c>
      <c r="D60" s="199" t="s">
        <v>93</v>
      </c>
      <c r="E60" s="215" t="s">
        <v>91</v>
      </c>
      <c r="F60" s="200" t="s">
        <v>458</v>
      </c>
      <c r="G60" s="200"/>
      <c r="H60" s="118"/>
      <c r="I60" s="149" t="str">
        <f t="shared" si="4"/>
        <v>н.я.</v>
      </c>
      <c r="J60" s="149"/>
      <c r="K60" s="150"/>
      <c r="L60" s="220" t="s">
        <v>159</v>
      </c>
      <c r="M60" s="46"/>
      <c r="N60" s="93"/>
      <c r="O60" s="93"/>
      <c r="P60" s="93"/>
      <c r="Q60" s="93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</row>
    <row r="61" spans="1:17" s="4" customFormat="1" ht="15.75">
      <c r="A61" s="84"/>
      <c r="B61" s="118">
        <v>211</v>
      </c>
      <c r="C61" s="26" t="s">
        <v>164</v>
      </c>
      <c r="D61" s="199" t="s">
        <v>106</v>
      </c>
      <c r="E61" s="215" t="s">
        <v>91</v>
      </c>
      <c r="F61" s="200" t="s">
        <v>458</v>
      </c>
      <c r="G61" s="200"/>
      <c r="H61" s="118"/>
      <c r="I61" s="149" t="str">
        <f t="shared" si="4"/>
        <v>н.я.</v>
      </c>
      <c r="J61" s="149"/>
      <c r="K61" s="150"/>
      <c r="L61" s="220" t="s">
        <v>78</v>
      </c>
      <c r="M61" s="46"/>
      <c r="N61" s="93"/>
      <c r="O61" s="93"/>
      <c r="P61" s="93"/>
      <c r="Q61" s="93"/>
    </row>
    <row r="62" spans="1:17" s="4" customFormat="1" ht="15">
      <c r="A62" s="84"/>
      <c r="B62" s="118">
        <v>173</v>
      </c>
      <c r="C62" s="26" t="s">
        <v>166</v>
      </c>
      <c r="D62" s="199" t="s">
        <v>93</v>
      </c>
      <c r="E62" s="196" t="s">
        <v>91</v>
      </c>
      <c r="F62" s="200" t="s">
        <v>458</v>
      </c>
      <c r="G62" s="200"/>
      <c r="H62" s="118"/>
      <c r="I62" s="149" t="str">
        <f t="shared" si="4"/>
        <v>н.я.</v>
      </c>
      <c r="J62" s="149"/>
      <c r="K62" s="150"/>
      <c r="L62" s="220" t="s">
        <v>78</v>
      </c>
      <c r="M62" s="46"/>
      <c r="N62" s="93"/>
      <c r="O62" s="93"/>
      <c r="P62" s="93"/>
      <c r="Q62" s="93"/>
    </row>
    <row r="63" spans="1:33" ht="15.75" customHeight="1">
      <c r="A63" s="265" t="s">
        <v>459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S63" s="95"/>
      <c r="T63" s="157"/>
      <c r="U63" s="157"/>
      <c r="V63" s="157"/>
      <c r="W63" s="157"/>
      <c r="X63" s="157"/>
      <c r="AB63" s="95"/>
      <c r="AC63" s="157"/>
      <c r="AD63" s="158"/>
      <c r="AG63" s="189"/>
    </row>
    <row r="64" spans="1:33" ht="15.75" customHeight="1">
      <c r="A64" s="270" t="s">
        <v>29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S64" s="95"/>
      <c r="T64" s="157"/>
      <c r="U64" s="157"/>
      <c r="V64" s="157"/>
      <c r="W64" s="157"/>
      <c r="X64" s="157"/>
      <c r="AB64" s="95"/>
      <c r="AC64" s="157"/>
      <c r="AD64" s="158"/>
      <c r="AG64" s="189"/>
    </row>
    <row r="65" spans="1:33" ht="25.5" customHeight="1">
      <c r="A65" s="190" t="s">
        <v>28</v>
      </c>
      <c r="B65" s="191" t="s">
        <v>18</v>
      </c>
      <c r="C65" s="190" t="s">
        <v>19</v>
      </c>
      <c r="D65" s="191" t="s">
        <v>20</v>
      </c>
      <c r="E65" s="213" t="s">
        <v>21</v>
      </c>
      <c r="F65" s="193" t="s">
        <v>22</v>
      </c>
      <c r="G65" s="193" t="s">
        <v>23</v>
      </c>
      <c r="H65" s="190" t="s">
        <v>24</v>
      </c>
      <c r="I65" s="192"/>
      <c r="J65" s="190"/>
      <c r="K65" s="192"/>
      <c r="L65" s="213" t="s">
        <v>25</v>
      </c>
      <c r="M65" s="264" t="s">
        <v>26</v>
      </c>
      <c r="N65" s="264"/>
      <c r="O65" s="264"/>
      <c r="P65" s="127" t="s">
        <v>27</v>
      </c>
      <c r="Q65" s="128" t="s">
        <v>28</v>
      </c>
      <c r="S65" s="95"/>
      <c r="T65" s="157"/>
      <c r="U65" s="157"/>
      <c r="V65" s="157"/>
      <c r="W65" s="157"/>
      <c r="X65" s="157"/>
      <c r="AB65" s="95"/>
      <c r="AC65" s="157"/>
      <c r="AD65" s="158"/>
      <c r="AG65" s="189"/>
    </row>
    <row r="66" spans="1:87" s="195" customFormat="1" ht="15">
      <c r="A66" s="84">
        <v>1</v>
      </c>
      <c r="B66" s="118">
        <v>158</v>
      </c>
      <c r="C66" s="194" t="s">
        <v>173</v>
      </c>
      <c r="D66" s="199" t="s">
        <v>174</v>
      </c>
      <c r="E66" s="214" t="s">
        <v>77</v>
      </c>
      <c r="F66" s="200">
        <v>12.9</v>
      </c>
      <c r="G66" s="200">
        <v>12.6</v>
      </c>
      <c r="H66" s="118">
        <f aca="true" t="shared" si="5" ref="H66:H74">LOOKUP(K66,$AA$2:$AH$2,$AA$1:$AH$1)</f>
        <v>1</v>
      </c>
      <c r="I66" s="149">
        <f aca="true" t="shared" si="6" ref="I66:J73">F66</f>
        <v>12.9</v>
      </c>
      <c r="J66" s="149">
        <f t="shared" si="6"/>
        <v>12.6</v>
      </c>
      <c r="K66" s="150">
        <f aca="true" t="shared" si="7" ref="K66:K74">SMALL(I66:J66,1)+0</f>
        <v>12.6</v>
      </c>
      <c r="L66" s="220" t="s">
        <v>175</v>
      </c>
      <c r="M66" s="46">
        <v>1</v>
      </c>
      <c r="N66" s="93"/>
      <c r="O66" s="93"/>
      <c r="P66" s="93"/>
      <c r="Q66" s="93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1:17" s="4" customFormat="1" ht="15">
      <c r="A67" s="84">
        <v>2</v>
      </c>
      <c r="B67" s="118">
        <v>626</v>
      </c>
      <c r="C67" s="26" t="s">
        <v>183</v>
      </c>
      <c r="D67" s="199" t="s">
        <v>76</v>
      </c>
      <c r="E67" s="216" t="s">
        <v>184</v>
      </c>
      <c r="F67" s="200">
        <v>12.8</v>
      </c>
      <c r="G67" s="200">
        <v>12.8</v>
      </c>
      <c r="H67" s="118">
        <f t="shared" si="5"/>
        <v>1</v>
      </c>
      <c r="I67" s="149">
        <f t="shared" si="6"/>
        <v>12.8</v>
      </c>
      <c r="J67" s="149">
        <f t="shared" si="6"/>
        <v>12.8</v>
      </c>
      <c r="K67" s="150">
        <f t="shared" si="7"/>
        <v>12.8</v>
      </c>
      <c r="L67" s="216" t="s">
        <v>212</v>
      </c>
      <c r="M67" s="46">
        <v>1</v>
      </c>
      <c r="N67" s="93"/>
      <c r="O67" s="93"/>
      <c r="P67" s="93"/>
      <c r="Q67" s="93"/>
    </row>
    <row r="68" spans="1:87" s="139" customFormat="1" ht="15.75">
      <c r="A68" s="84">
        <v>3</v>
      </c>
      <c r="B68" s="118">
        <v>718</v>
      </c>
      <c r="C68" s="26" t="s">
        <v>185</v>
      </c>
      <c r="D68" s="199" t="s">
        <v>174</v>
      </c>
      <c r="E68" s="214" t="s">
        <v>77</v>
      </c>
      <c r="F68" s="200">
        <v>13.1</v>
      </c>
      <c r="G68" s="200">
        <v>12.9</v>
      </c>
      <c r="H68" s="118">
        <f t="shared" si="5"/>
        <v>1</v>
      </c>
      <c r="I68" s="149">
        <f t="shared" si="6"/>
        <v>13.1</v>
      </c>
      <c r="J68" s="149">
        <f t="shared" si="6"/>
        <v>12.9</v>
      </c>
      <c r="K68" s="150">
        <f t="shared" si="7"/>
        <v>12.9</v>
      </c>
      <c r="L68" s="220" t="s">
        <v>178</v>
      </c>
      <c r="M68" s="46">
        <v>2</v>
      </c>
      <c r="N68" s="93"/>
      <c r="O68" s="93"/>
      <c r="P68" s="93"/>
      <c r="Q68" s="93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1:17" s="4" customFormat="1" ht="15">
      <c r="A69" s="84">
        <v>4</v>
      </c>
      <c r="B69" s="118">
        <v>401</v>
      </c>
      <c r="C69" s="194" t="s">
        <v>176</v>
      </c>
      <c r="D69" s="199" t="s">
        <v>174</v>
      </c>
      <c r="E69" s="214" t="s">
        <v>77</v>
      </c>
      <c r="F69" s="200">
        <v>13.1</v>
      </c>
      <c r="G69" s="200">
        <v>13.1</v>
      </c>
      <c r="H69" s="118">
        <f t="shared" si="5"/>
        <v>1</v>
      </c>
      <c r="I69" s="149">
        <f t="shared" si="6"/>
        <v>13.1</v>
      </c>
      <c r="J69" s="149">
        <f t="shared" si="6"/>
        <v>13.1</v>
      </c>
      <c r="K69" s="150">
        <f t="shared" si="7"/>
        <v>13.1</v>
      </c>
      <c r="L69" s="220" t="s">
        <v>122</v>
      </c>
      <c r="M69" s="46">
        <v>2</v>
      </c>
      <c r="N69" s="93"/>
      <c r="O69" s="93"/>
      <c r="P69" s="93"/>
      <c r="Q69" s="93"/>
    </row>
    <row r="70" spans="1:17" s="4" customFormat="1" ht="15">
      <c r="A70" s="84">
        <v>5</v>
      </c>
      <c r="B70" s="118">
        <v>703</v>
      </c>
      <c r="C70" s="26" t="s">
        <v>186</v>
      </c>
      <c r="D70" s="199" t="s">
        <v>76</v>
      </c>
      <c r="E70" s="196" t="s">
        <v>77</v>
      </c>
      <c r="F70" s="200">
        <v>13.4</v>
      </c>
      <c r="G70" s="200">
        <v>13.5</v>
      </c>
      <c r="H70" s="118">
        <f t="shared" si="5"/>
        <v>2</v>
      </c>
      <c r="I70" s="149">
        <f t="shared" si="6"/>
        <v>13.4</v>
      </c>
      <c r="J70" s="149">
        <f t="shared" si="6"/>
        <v>13.5</v>
      </c>
      <c r="K70" s="150">
        <f t="shared" si="7"/>
        <v>13.4</v>
      </c>
      <c r="L70" s="220" t="s">
        <v>178</v>
      </c>
      <c r="M70" s="46">
        <v>3</v>
      </c>
      <c r="N70" s="93"/>
      <c r="O70" s="93"/>
      <c r="P70" s="93"/>
      <c r="Q70" s="93"/>
    </row>
    <row r="71" spans="1:17" s="4" customFormat="1" ht="15">
      <c r="A71" s="84">
        <v>6</v>
      </c>
      <c r="B71" s="118">
        <v>206</v>
      </c>
      <c r="C71" s="26" t="s">
        <v>180</v>
      </c>
      <c r="D71" s="199" t="s">
        <v>76</v>
      </c>
      <c r="E71" s="214" t="s">
        <v>181</v>
      </c>
      <c r="F71" s="200">
        <v>13.8</v>
      </c>
      <c r="G71" s="200">
        <v>13.7</v>
      </c>
      <c r="H71" s="118">
        <f t="shared" si="5"/>
        <v>2</v>
      </c>
      <c r="I71" s="149">
        <f t="shared" si="6"/>
        <v>13.8</v>
      </c>
      <c r="J71" s="149">
        <f t="shared" si="6"/>
        <v>13.7</v>
      </c>
      <c r="K71" s="150">
        <f t="shared" si="7"/>
        <v>13.7</v>
      </c>
      <c r="L71" s="220" t="s">
        <v>182</v>
      </c>
      <c r="M71" s="46">
        <v>4</v>
      </c>
      <c r="N71" s="93"/>
      <c r="O71" s="93"/>
      <c r="P71" s="93"/>
      <c r="Q71" s="93"/>
    </row>
    <row r="72" spans="1:17" s="4" customFormat="1" ht="15">
      <c r="A72" s="84">
        <v>7</v>
      </c>
      <c r="B72" s="118">
        <v>402</v>
      </c>
      <c r="C72" s="194" t="s">
        <v>172</v>
      </c>
      <c r="D72" s="199" t="s">
        <v>76</v>
      </c>
      <c r="E72" s="196" t="s">
        <v>75</v>
      </c>
      <c r="F72" s="200">
        <v>13.9</v>
      </c>
      <c r="G72" s="200">
        <v>13.9</v>
      </c>
      <c r="H72" s="118">
        <f t="shared" si="5"/>
        <v>2</v>
      </c>
      <c r="I72" s="149">
        <f t="shared" si="6"/>
        <v>13.9</v>
      </c>
      <c r="J72" s="149">
        <f t="shared" si="6"/>
        <v>13.9</v>
      </c>
      <c r="K72" s="150">
        <f t="shared" si="7"/>
        <v>13.9</v>
      </c>
      <c r="L72" s="220" t="s">
        <v>107</v>
      </c>
      <c r="M72" s="46">
        <v>4</v>
      </c>
      <c r="N72" s="93"/>
      <c r="O72" s="93"/>
      <c r="P72" s="93"/>
      <c r="Q72" s="93"/>
    </row>
    <row r="73" spans="1:17" s="4" customFormat="1" ht="15">
      <c r="A73" s="84">
        <v>7</v>
      </c>
      <c r="B73" s="118">
        <v>384</v>
      </c>
      <c r="C73" s="194" t="s">
        <v>177</v>
      </c>
      <c r="D73" s="199" t="s">
        <v>174</v>
      </c>
      <c r="E73" s="214" t="s">
        <v>77</v>
      </c>
      <c r="F73" s="200">
        <v>13.9</v>
      </c>
      <c r="G73" s="200">
        <v>13.9</v>
      </c>
      <c r="H73" s="118">
        <f t="shared" si="5"/>
        <v>2</v>
      </c>
      <c r="I73" s="149">
        <f t="shared" si="6"/>
        <v>13.9</v>
      </c>
      <c r="J73" s="149">
        <f t="shared" si="6"/>
        <v>13.9</v>
      </c>
      <c r="K73" s="150">
        <f t="shared" si="7"/>
        <v>13.9</v>
      </c>
      <c r="L73" s="220" t="s">
        <v>178</v>
      </c>
      <c r="M73" s="46">
        <v>3</v>
      </c>
      <c r="N73" s="93"/>
      <c r="O73" s="93"/>
      <c r="P73" s="93"/>
      <c r="Q73" s="93"/>
    </row>
    <row r="74" spans="1:17" s="4" customFormat="1" ht="15">
      <c r="A74" s="84">
        <v>9</v>
      </c>
      <c r="B74" s="118">
        <v>715</v>
      </c>
      <c r="C74" s="26" t="s">
        <v>179</v>
      </c>
      <c r="D74" s="199" t="s">
        <v>174</v>
      </c>
      <c r="E74" s="196" t="s">
        <v>77</v>
      </c>
      <c r="F74" s="200">
        <v>13.9</v>
      </c>
      <c r="G74" s="200"/>
      <c r="H74" s="118">
        <f t="shared" si="5"/>
        <v>2</v>
      </c>
      <c r="I74" s="149">
        <f>F74</f>
        <v>13.9</v>
      </c>
      <c r="J74" s="149"/>
      <c r="K74" s="150">
        <f t="shared" si="7"/>
        <v>13.9</v>
      </c>
      <c r="L74" s="220" t="s">
        <v>178</v>
      </c>
      <c r="M74" s="46">
        <v>5</v>
      </c>
      <c r="N74" s="93"/>
      <c r="O74" s="93"/>
      <c r="P74" s="93"/>
      <c r="Q74" s="93"/>
    </row>
    <row r="75" spans="1:33" ht="15.75" customHeight="1">
      <c r="A75" s="265" t="s">
        <v>460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S75" s="95"/>
      <c r="T75" s="157"/>
      <c r="U75" s="157"/>
      <c r="V75" s="157"/>
      <c r="W75" s="157"/>
      <c r="X75" s="157"/>
      <c r="AB75" s="95"/>
      <c r="AC75" s="157"/>
      <c r="AD75" s="158"/>
      <c r="AG75" s="189"/>
    </row>
    <row r="76" spans="1:33" ht="15.75" customHeight="1">
      <c r="A76" s="270" t="s">
        <v>29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S76" s="95"/>
      <c r="T76" s="157"/>
      <c r="U76" s="157"/>
      <c r="V76" s="157"/>
      <c r="W76" s="157"/>
      <c r="X76" s="157"/>
      <c r="AB76" s="95"/>
      <c r="AC76" s="157"/>
      <c r="AD76" s="158"/>
      <c r="AG76" s="189"/>
    </row>
    <row r="77" spans="1:33" ht="25.5" customHeight="1">
      <c r="A77" s="190" t="s">
        <v>28</v>
      </c>
      <c r="B77" s="191" t="s">
        <v>18</v>
      </c>
      <c r="C77" s="190" t="s">
        <v>19</v>
      </c>
      <c r="D77" s="191" t="s">
        <v>20</v>
      </c>
      <c r="E77" s="213" t="s">
        <v>21</v>
      </c>
      <c r="F77" s="193" t="s">
        <v>22</v>
      </c>
      <c r="G77" s="193" t="s">
        <v>23</v>
      </c>
      <c r="H77" s="190" t="s">
        <v>24</v>
      </c>
      <c r="I77" s="192"/>
      <c r="J77" s="190"/>
      <c r="K77" s="192"/>
      <c r="L77" s="213" t="s">
        <v>25</v>
      </c>
      <c r="M77" s="264" t="s">
        <v>26</v>
      </c>
      <c r="N77" s="264"/>
      <c r="O77" s="264"/>
      <c r="P77" s="127" t="s">
        <v>27</v>
      </c>
      <c r="Q77" s="128" t="s">
        <v>28</v>
      </c>
      <c r="S77" s="95"/>
      <c r="T77" s="157"/>
      <c r="U77" s="157"/>
      <c r="V77" s="157"/>
      <c r="W77" s="157"/>
      <c r="X77" s="157"/>
      <c r="AB77" s="95"/>
      <c r="AC77" s="157"/>
      <c r="AD77" s="158"/>
      <c r="AG77" s="189"/>
    </row>
    <row r="78" spans="1:17" s="4" customFormat="1" ht="15">
      <c r="A78" s="84">
        <v>1</v>
      </c>
      <c r="B78" s="118">
        <v>747</v>
      </c>
      <c r="C78" s="194" t="s">
        <v>192</v>
      </c>
      <c r="D78" s="199" t="s">
        <v>193</v>
      </c>
      <c r="E78" s="214" t="s">
        <v>194</v>
      </c>
      <c r="F78" s="200">
        <v>11.3</v>
      </c>
      <c r="G78" s="200">
        <v>11.2</v>
      </c>
      <c r="H78" s="118" t="str">
        <f aca="true" t="shared" si="8" ref="H78:H86">LOOKUP(K78,$AA$2:$AH$2,$AA$1:$AH$1)</f>
        <v>КМС</v>
      </c>
      <c r="I78" s="149">
        <f aca="true" t="shared" si="9" ref="I78:I86">F78</f>
        <v>11.3</v>
      </c>
      <c r="J78" s="149">
        <f aca="true" t="shared" si="10" ref="J78:J85">G78</f>
        <v>11.2</v>
      </c>
      <c r="K78" s="150">
        <f aca="true" t="shared" si="11" ref="K78:K86">SMALL(I78:J78,1)+0</f>
        <v>11.2</v>
      </c>
      <c r="L78" s="220" t="s">
        <v>195</v>
      </c>
      <c r="M78" s="93">
        <v>1</v>
      </c>
      <c r="N78" s="93"/>
      <c r="O78" s="93"/>
      <c r="P78" s="93"/>
      <c r="Q78" s="93"/>
    </row>
    <row r="79" spans="1:17" s="4" customFormat="1" ht="15.75">
      <c r="A79" s="84">
        <v>2</v>
      </c>
      <c r="B79" s="118">
        <v>599</v>
      </c>
      <c r="C79" s="26" t="s">
        <v>205</v>
      </c>
      <c r="D79" s="199" t="s">
        <v>206</v>
      </c>
      <c r="E79" s="215" t="s">
        <v>207</v>
      </c>
      <c r="F79" s="200">
        <v>11.9</v>
      </c>
      <c r="G79" s="200">
        <v>11.6</v>
      </c>
      <c r="H79" s="118" t="str">
        <f t="shared" si="8"/>
        <v>КМС</v>
      </c>
      <c r="I79" s="152">
        <f t="shared" si="9"/>
        <v>11.9</v>
      </c>
      <c r="J79" s="152">
        <f t="shared" si="10"/>
        <v>11.6</v>
      </c>
      <c r="K79" s="153">
        <f t="shared" si="11"/>
        <v>11.6</v>
      </c>
      <c r="L79" s="220" t="s">
        <v>109</v>
      </c>
      <c r="M79" s="93">
        <v>1</v>
      </c>
      <c r="N79" s="93"/>
      <c r="O79" s="93"/>
      <c r="P79" s="93"/>
      <c r="Q79" s="93"/>
    </row>
    <row r="80" spans="1:17" s="4" customFormat="1" ht="15">
      <c r="A80" s="84">
        <v>3</v>
      </c>
      <c r="B80" s="118">
        <v>399</v>
      </c>
      <c r="C80" s="194" t="s">
        <v>190</v>
      </c>
      <c r="D80" s="199" t="s">
        <v>191</v>
      </c>
      <c r="E80" s="214" t="s">
        <v>75</v>
      </c>
      <c r="F80" s="200">
        <v>12</v>
      </c>
      <c r="G80" s="200">
        <v>11.8</v>
      </c>
      <c r="H80" s="118" t="str">
        <f t="shared" si="8"/>
        <v>КМС</v>
      </c>
      <c r="I80" s="149">
        <f t="shared" si="9"/>
        <v>12</v>
      </c>
      <c r="J80" s="149">
        <f t="shared" si="10"/>
        <v>11.8</v>
      </c>
      <c r="K80" s="150">
        <f t="shared" si="11"/>
        <v>11.8</v>
      </c>
      <c r="L80" s="214" t="s">
        <v>107</v>
      </c>
      <c r="M80" s="93">
        <v>2</v>
      </c>
      <c r="N80" s="93"/>
      <c r="O80" s="93"/>
      <c r="P80" s="93"/>
      <c r="Q80" s="93"/>
    </row>
    <row r="81" spans="1:17" s="4" customFormat="1" ht="15.75">
      <c r="A81" s="84">
        <v>4</v>
      </c>
      <c r="B81" s="118">
        <v>17</v>
      </c>
      <c r="C81" s="26" t="s">
        <v>204</v>
      </c>
      <c r="D81" s="199" t="s">
        <v>191</v>
      </c>
      <c r="E81" s="215" t="s">
        <v>75</v>
      </c>
      <c r="F81" s="200">
        <v>12.3</v>
      </c>
      <c r="G81" s="200">
        <v>12</v>
      </c>
      <c r="H81" s="118" t="str">
        <f t="shared" si="8"/>
        <v>КМС</v>
      </c>
      <c r="I81" s="149">
        <f t="shared" si="9"/>
        <v>12.3</v>
      </c>
      <c r="J81" s="149">
        <f t="shared" si="10"/>
        <v>12</v>
      </c>
      <c r="K81" s="150">
        <f t="shared" si="11"/>
        <v>12</v>
      </c>
      <c r="L81" s="220" t="s">
        <v>141</v>
      </c>
      <c r="M81" s="93">
        <v>2</v>
      </c>
      <c r="N81" s="93"/>
      <c r="O81" s="93"/>
      <c r="P81" s="93"/>
      <c r="Q81" s="93"/>
    </row>
    <row r="82" spans="1:17" s="4" customFormat="1" ht="15">
      <c r="A82" s="84">
        <v>5</v>
      </c>
      <c r="B82" s="118">
        <v>279</v>
      </c>
      <c r="C82" s="26" t="s">
        <v>202</v>
      </c>
      <c r="D82" s="199" t="s">
        <v>191</v>
      </c>
      <c r="E82" s="214" t="s">
        <v>203</v>
      </c>
      <c r="F82" s="200">
        <v>13.1</v>
      </c>
      <c r="G82" s="200">
        <v>13.1</v>
      </c>
      <c r="H82" s="118">
        <f t="shared" si="8"/>
        <v>1</v>
      </c>
      <c r="I82" s="149">
        <f t="shared" si="9"/>
        <v>13.1</v>
      </c>
      <c r="J82" s="149">
        <f t="shared" si="10"/>
        <v>13.1</v>
      </c>
      <c r="K82" s="150">
        <f t="shared" si="11"/>
        <v>13.1</v>
      </c>
      <c r="L82" s="220" t="s">
        <v>117</v>
      </c>
      <c r="M82" s="93">
        <v>3</v>
      </c>
      <c r="N82" s="93"/>
      <c r="O82" s="93"/>
      <c r="P82" s="93"/>
      <c r="Q82" s="93"/>
    </row>
    <row r="83" spans="1:17" s="4" customFormat="1" ht="15">
      <c r="A83" s="84">
        <v>6</v>
      </c>
      <c r="B83" s="118">
        <v>70</v>
      </c>
      <c r="C83" s="194" t="s">
        <v>196</v>
      </c>
      <c r="D83" s="199" t="s">
        <v>197</v>
      </c>
      <c r="E83" s="214" t="s">
        <v>75</v>
      </c>
      <c r="F83" s="200">
        <v>13.2</v>
      </c>
      <c r="G83" s="200">
        <v>12.9</v>
      </c>
      <c r="H83" s="118">
        <f t="shared" si="8"/>
        <v>1</v>
      </c>
      <c r="I83" s="149">
        <f t="shared" si="9"/>
        <v>13.2</v>
      </c>
      <c r="J83" s="149">
        <f t="shared" si="10"/>
        <v>12.9</v>
      </c>
      <c r="K83" s="150">
        <f t="shared" si="11"/>
        <v>12.9</v>
      </c>
      <c r="L83" s="220" t="s">
        <v>198</v>
      </c>
      <c r="M83" s="93">
        <v>3</v>
      </c>
      <c r="N83" s="93"/>
      <c r="O83" s="93"/>
      <c r="P83" s="93"/>
      <c r="Q83" s="93"/>
    </row>
    <row r="84" spans="1:87" s="195" customFormat="1" ht="15">
      <c r="A84" s="84">
        <v>7</v>
      </c>
      <c r="B84" s="118">
        <v>126</v>
      </c>
      <c r="C84" s="26" t="s">
        <v>208</v>
      </c>
      <c r="D84" s="199" t="s">
        <v>197</v>
      </c>
      <c r="E84" s="214" t="s">
        <v>209</v>
      </c>
      <c r="F84" s="200">
        <v>13.4</v>
      </c>
      <c r="G84" s="200">
        <v>13.1</v>
      </c>
      <c r="H84" s="118">
        <f t="shared" si="8"/>
        <v>1</v>
      </c>
      <c r="I84" s="149">
        <f t="shared" si="9"/>
        <v>13.4</v>
      </c>
      <c r="J84" s="149">
        <f t="shared" si="10"/>
        <v>13.1</v>
      </c>
      <c r="K84" s="150">
        <f t="shared" si="11"/>
        <v>13.1</v>
      </c>
      <c r="L84" s="220" t="s">
        <v>210</v>
      </c>
      <c r="M84" s="93">
        <v>4</v>
      </c>
      <c r="N84" s="93"/>
      <c r="O84" s="93"/>
      <c r="P84" s="93"/>
      <c r="Q84" s="93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1:17" s="4" customFormat="1" ht="15.75">
      <c r="A85" s="84">
        <v>8</v>
      </c>
      <c r="B85" s="118">
        <v>70</v>
      </c>
      <c r="C85" s="194" t="s">
        <v>187</v>
      </c>
      <c r="D85" s="199" t="s">
        <v>188</v>
      </c>
      <c r="E85" s="215" t="s">
        <v>189</v>
      </c>
      <c r="F85" s="200">
        <v>13.6</v>
      </c>
      <c r="G85" s="200" t="s">
        <v>458</v>
      </c>
      <c r="H85" s="118">
        <f t="shared" si="8"/>
        <v>2</v>
      </c>
      <c r="I85" s="149">
        <f t="shared" si="9"/>
        <v>13.6</v>
      </c>
      <c r="J85" s="149" t="str">
        <f t="shared" si="10"/>
        <v>н.я.</v>
      </c>
      <c r="K85" s="150">
        <f t="shared" si="11"/>
        <v>13.6</v>
      </c>
      <c r="L85" s="220" t="s">
        <v>129</v>
      </c>
      <c r="M85" s="93">
        <v>4</v>
      </c>
      <c r="N85" s="93"/>
      <c r="O85" s="93"/>
      <c r="P85" s="93"/>
      <c r="Q85" s="93"/>
    </row>
    <row r="86" spans="1:17" s="4" customFormat="1" ht="15">
      <c r="A86" s="84" t="s">
        <v>461</v>
      </c>
      <c r="B86" s="210">
        <v>25</v>
      </c>
      <c r="C86" s="26" t="s">
        <v>199</v>
      </c>
      <c r="D86" s="199" t="s">
        <v>197</v>
      </c>
      <c r="E86" s="214" t="s">
        <v>200</v>
      </c>
      <c r="F86" s="200">
        <v>13.7</v>
      </c>
      <c r="G86" s="200"/>
      <c r="H86" s="118">
        <f t="shared" si="8"/>
        <v>2</v>
      </c>
      <c r="I86" s="149">
        <f t="shared" si="9"/>
        <v>13.7</v>
      </c>
      <c r="J86" s="149"/>
      <c r="K86" s="150">
        <f t="shared" si="11"/>
        <v>13.7</v>
      </c>
      <c r="L86" s="220" t="s">
        <v>201</v>
      </c>
      <c r="M86" s="93">
        <v>5</v>
      </c>
      <c r="N86" s="93"/>
      <c r="O86" s="93"/>
      <c r="P86" s="93"/>
      <c r="Q86" s="93"/>
    </row>
    <row r="87" spans="1:33" ht="15.75" customHeight="1">
      <c r="A87" s="265" t="s">
        <v>277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S87" s="95"/>
      <c r="T87" s="157"/>
      <c r="U87" s="157"/>
      <c r="V87" s="157"/>
      <c r="W87" s="157"/>
      <c r="X87" s="157"/>
      <c r="AB87" s="95"/>
      <c r="AC87" s="157"/>
      <c r="AD87" s="158"/>
      <c r="AG87" s="189"/>
    </row>
    <row r="88" spans="1:33" ht="15.75" customHeight="1">
      <c r="A88" s="270" t="s">
        <v>31</v>
      </c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S88" s="95"/>
      <c r="T88" s="157"/>
      <c r="U88" s="157"/>
      <c r="V88" s="157"/>
      <c r="W88" s="157"/>
      <c r="X88" s="157"/>
      <c r="AB88" s="95"/>
      <c r="AC88" s="157"/>
      <c r="AD88" s="158"/>
      <c r="AG88" s="189"/>
    </row>
    <row r="89" spans="1:33" ht="25.5" customHeight="1">
      <c r="A89" s="114" t="s">
        <v>28</v>
      </c>
      <c r="B89" s="115" t="s">
        <v>18</v>
      </c>
      <c r="C89" s="114" t="s">
        <v>19</v>
      </c>
      <c r="D89" s="115" t="s">
        <v>20</v>
      </c>
      <c r="E89" s="217" t="s">
        <v>21</v>
      </c>
      <c r="F89" s="117" t="s">
        <v>22</v>
      </c>
      <c r="G89" s="145" t="s">
        <v>23</v>
      </c>
      <c r="H89" s="114" t="s">
        <v>24</v>
      </c>
      <c r="I89" s="117"/>
      <c r="J89" s="114"/>
      <c r="K89" s="117"/>
      <c r="L89" s="217" t="s">
        <v>25</v>
      </c>
      <c r="M89" s="264" t="s">
        <v>26</v>
      </c>
      <c r="N89" s="264"/>
      <c r="O89" s="264"/>
      <c r="P89" s="127" t="s">
        <v>27</v>
      </c>
      <c r="Q89" s="128" t="s">
        <v>28</v>
      </c>
      <c r="S89" s="95"/>
      <c r="T89" s="157"/>
      <c r="U89" s="157"/>
      <c r="V89" s="157"/>
      <c r="W89" s="157"/>
      <c r="X89" s="157"/>
      <c r="AB89" s="95"/>
      <c r="AC89" s="157"/>
      <c r="AD89" s="158"/>
      <c r="AG89" s="189"/>
    </row>
    <row r="90" spans="1:87" s="100" customFormat="1" ht="15">
      <c r="A90" s="25">
        <v>1</v>
      </c>
      <c r="B90" s="118">
        <v>446</v>
      </c>
      <c r="C90" s="223" t="s">
        <v>131</v>
      </c>
      <c r="D90" s="199" t="s">
        <v>90</v>
      </c>
      <c r="E90" s="196" t="s">
        <v>91</v>
      </c>
      <c r="F90" s="200">
        <v>27.6</v>
      </c>
      <c r="G90" s="200">
        <v>27.4</v>
      </c>
      <c r="H90" s="118">
        <f>LOOKUP(K90,$AJ$2:$AQ$2,$AJ$1:$AQ$1)</f>
        <v>2</v>
      </c>
      <c r="I90" s="149">
        <f aca="true" t="shared" si="12" ref="I90:J96">F90</f>
        <v>27.6</v>
      </c>
      <c r="J90" s="149">
        <f t="shared" si="12"/>
        <v>27.4</v>
      </c>
      <c r="K90" s="150">
        <f aca="true" t="shared" si="13" ref="K90:K116">SMALL(I90:J90,1)+0</f>
        <v>27.4</v>
      </c>
      <c r="L90" s="220" t="s">
        <v>218</v>
      </c>
      <c r="M90" s="46">
        <v>1</v>
      </c>
      <c r="N90" s="46"/>
      <c r="O90" s="46"/>
      <c r="P90" s="46"/>
      <c r="Q90" s="4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</row>
    <row r="91" spans="1:87" s="141" customFormat="1" ht="15">
      <c r="A91" s="25">
        <v>2</v>
      </c>
      <c r="B91" s="228">
        <v>303</v>
      </c>
      <c r="C91" s="26" t="s">
        <v>126</v>
      </c>
      <c r="D91" s="199" t="s">
        <v>98</v>
      </c>
      <c r="E91" s="196" t="s">
        <v>85</v>
      </c>
      <c r="F91" s="200">
        <v>28.2</v>
      </c>
      <c r="G91" s="200">
        <v>28.2</v>
      </c>
      <c r="H91" s="118">
        <f aca="true" t="shared" si="14" ref="H90:H96">LOOKUP(K91,$AJ$2:$AQ$2,$AJ$1:$AQ$1)</f>
        <v>2</v>
      </c>
      <c r="I91" s="149">
        <f t="shared" si="12"/>
        <v>28.2</v>
      </c>
      <c r="J91" s="149">
        <f t="shared" si="12"/>
        <v>28.2</v>
      </c>
      <c r="K91" s="150">
        <f t="shared" si="13"/>
        <v>28.2</v>
      </c>
      <c r="L91" s="245" t="s">
        <v>95</v>
      </c>
      <c r="M91" s="46">
        <v>2</v>
      </c>
      <c r="N91" s="46"/>
      <c r="O91" s="46"/>
      <c r="P91" s="46"/>
      <c r="Q91" s="4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</row>
    <row r="92" spans="1:87" s="142" customFormat="1" ht="15.75">
      <c r="A92" s="25">
        <v>3</v>
      </c>
      <c r="B92" s="25">
        <v>6</v>
      </c>
      <c r="C92" s="46" t="s">
        <v>119</v>
      </c>
      <c r="D92" s="201" t="s">
        <v>93</v>
      </c>
      <c r="E92" s="215" t="s">
        <v>75</v>
      </c>
      <c r="F92" s="200">
        <v>28</v>
      </c>
      <c r="G92" s="200">
        <v>28.3</v>
      </c>
      <c r="H92" s="118">
        <f t="shared" si="14"/>
        <v>2</v>
      </c>
      <c r="I92" s="149">
        <f t="shared" si="12"/>
        <v>28</v>
      </c>
      <c r="J92" s="149">
        <f t="shared" si="12"/>
        <v>28.3</v>
      </c>
      <c r="K92" s="150">
        <f t="shared" si="13"/>
        <v>28</v>
      </c>
      <c r="L92" s="220" t="s">
        <v>214</v>
      </c>
      <c r="M92" s="46">
        <v>1</v>
      </c>
      <c r="N92" s="46"/>
      <c r="O92" s="46"/>
      <c r="P92" s="46"/>
      <c r="Q92" s="4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</row>
    <row r="93" spans="1:17" s="5" customFormat="1" ht="15">
      <c r="A93" s="25">
        <v>4</v>
      </c>
      <c r="B93" s="118">
        <v>306</v>
      </c>
      <c r="C93" s="26" t="s">
        <v>136</v>
      </c>
      <c r="D93" s="199" t="s">
        <v>106</v>
      </c>
      <c r="E93" s="196" t="s">
        <v>85</v>
      </c>
      <c r="F93" s="200">
        <v>28.7</v>
      </c>
      <c r="G93" s="200">
        <v>28.7</v>
      </c>
      <c r="H93" s="118">
        <f t="shared" si="14"/>
        <v>2</v>
      </c>
      <c r="I93" s="149">
        <f t="shared" si="12"/>
        <v>28.7</v>
      </c>
      <c r="J93" s="149">
        <f t="shared" si="12"/>
        <v>28.7</v>
      </c>
      <c r="K93" s="150">
        <f t="shared" si="13"/>
        <v>28.7</v>
      </c>
      <c r="L93" s="220" t="s">
        <v>95</v>
      </c>
      <c r="M93" s="46">
        <v>3</v>
      </c>
      <c r="N93" s="46"/>
      <c r="O93" s="46"/>
      <c r="P93" s="46"/>
      <c r="Q93" s="46"/>
    </row>
    <row r="94" spans="1:17" s="5" customFormat="1" ht="15.75">
      <c r="A94" s="25">
        <v>5</v>
      </c>
      <c r="B94" s="118">
        <v>730</v>
      </c>
      <c r="C94" s="26" t="s">
        <v>123</v>
      </c>
      <c r="D94" s="199" t="s">
        <v>98</v>
      </c>
      <c r="E94" s="196" t="s">
        <v>77</v>
      </c>
      <c r="F94" s="200">
        <v>28.4</v>
      </c>
      <c r="G94" s="200">
        <v>29.5</v>
      </c>
      <c r="H94" s="118">
        <f t="shared" si="14"/>
        <v>2</v>
      </c>
      <c r="I94" s="149">
        <f t="shared" si="12"/>
        <v>28.4</v>
      </c>
      <c r="J94" s="149">
        <f t="shared" si="12"/>
        <v>29.5</v>
      </c>
      <c r="K94" s="150">
        <f t="shared" si="13"/>
        <v>28.4</v>
      </c>
      <c r="L94" s="233" t="s">
        <v>124</v>
      </c>
      <c r="M94" s="46">
        <v>1</v>
      </c>
      <c r="N94" s="46"/>
      <c r="O94" s="46"/>
      <c r="P94" s="46"/>
      <c r="Q94" s="46"/>
    </row>
    <row r="95" spans="1:33" s="141" customFormat="1" ht="15">
      <c r="A95" s="25">
        <v>6</v>
      </c>
      <c r="B95" s="166">
        <v>548</v>
      </c>
      <c r="C95" s="57" t="s">
        <v>133</v>
      </c>
      <c r="D95" s="204" t="s">
        <v>98</v>
      </c>
      <c r="E95" s="196" t="s">
        <v>77</v>
      </c>
      <c r="F95" s="200">
        <v>29.5</v>
      </c>
      <c r="G95" s="200">
        <v>29.6</v>
      </c>
      <c r="H95" s="118">
        <f t="shared" si="14"/>
        <v>3</v>
      </c>
      <c r="I95" s="149">
        <f t="shared" si="12"/>
        <v>29.5</v>
      </c>
      <c r="J95" s="149">
        <f t="shared" si="12"/>
        <v>29.6</v>
      </c>
      <c r="K95" s="150">
        <f t="shared" si="13"/>
        <v>29.5</v>
      </c>
      <c r="L95" s="220" t="s">
        <v>122</v>
      </c>
      <c r="M95" s="46">
        <v>2</v>
      </c>
      <c r="N95" s="46"/>
      <c r="O95" s="46"/>
      <c r="P95" s="46"/>
      <c r="Q95" s="46"/>
      <c r="S95" s="167"/>
      <c r="T95" s="167"/>
      <c r="U95" s="167"/>
      <c r="V95" s="167"/>
      <c r="W95" s="167"/>
      <c r="X95" s="167"/>
      <c r="AB95" s="167"/>
      <c r="AC95" s="167"/>
      <c r="AD95" s="167"/>
      <c r="AF95" s="5"/>
      <c r="AG95" s="5"/>
    </row>
    <row r="96" spans="1:87" s="142" customFormat="1" ht="15">
      <c r="A96" s="25">
        <v>7</v>
      </c>
      <c r="B96" s="118">
        <v>106</v>
      </c>
      <c r="C96" s="26" t="s">
        <v>217</v>
      </c>
      <c r="D96" s="199" t="s">
        <v>98</v>
      </c>
      <c r="E96" s="214" t="s">
        <v>77</v>
      </c>
      <c r="F96" s="200">
        <v>29.2</v>
      </c>
      <c r="G96" s="121" t="s">
        <v>531</v>
      </c>
      <c r="H96" s="118">
        <f t="shared" si="14"/>
        <v>2</v>
      </c>
      <c r="I96" s="149">
        <f t="shared" si="12"/>
        <v>29.2</v>
      </c>
      <c r="J96" s="149" t="str">
        <f t="shared" si="12"/>
        <v>справка</v>
      </c>
      <c r="K96" s="150">
        <f t="shared" si="13"/>
        <v>29.2</v>
      </c>
      <c r="L96" s="220" t="s">
        <v>129</v>
      </c>
      <c r="M96" s="46">
        <v>4</v>
      </c>
      <c r="N96" s="46"/>
      <c r="O96" s="46"/>
      <c r="P96" s="46"/>
      <c r="Q96" s="4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</row>
    <row r="97" spans="1:17" s="5" customFormat="1" ht="15.75">
      <c r="A97" s="25">
        <v>8</v>
      </c>
      <c r="B97" s="118">
        <v>440</v>
      </c>
      <c r="C97" s="26" t="s">
        <v>215</v>
      </c>
      <c r="D97" s="199" t="s">
        <v>84</v>
      </c>
      <c r="E97" s="196" t="s">
        <v>151</v>
      </c>
      <c r="F97" s="200">
        <v>29.5</v>
      </c>
      <c r="G97" s="200"/>
      <c r="H97" s="118">
        <f aca="true" t="shared" si="15" ref="H97:H109">LOOKUP(K97,$AJ$2:$AQ$2,$AJ$1:$AQ$1)</f>
        <v>3</v>
      </c>
      <c r="I97" s="149">
        <f aca="true" t="shared" si="16" ref="I97:I116">F97</f>
        <v>29.5</v>
      </c>
      <c r="J97" s="149"/>
      <c r="K97" s="150">
        <f t="shared" si="13"/>
        <v>29.5</v>
      </c>
      <c r="L97" s="233" t="s">
        <v>122</v>
      </c>
      <c r="M97" s="46">
        <v>2</v>
      </c>
      <c r="N97" s="46"/>
      <c r="O97" s="46"/>
      <c r="P97" s="46"/>
      <c r="Q97" s="46"/>
    </row>
    <row r="98" spans="1:17" s="5" customFormat="1" ht="15.75">
      <c r="A98" s="25">
        <v>9</v>
      </c>
      <c r="B98" s="118">
        <v>81</v>
      </c>
      <c r="C98" s="26" t="s">
        <v>158</v>
      </c>
      <c r="D98" s="199" t="s">
        <v>93</v>
      </c>
      <c r="E98" s="215" t="s">
        <v>91</v>
      </c>
      <c r="F98" s="200">
        <v>29.6</v>
      </c>
      <c r="G98" s="200"/>
      <c r="H98" s="118">
        <f t="shared" si="15"/>
        <v>3</v>
      </c>
      <c r="I98" s="149">
        <f t="shared" si="16"/>
        <v>29.6</v>
      </c>
      <c r="J98" s="149"/>
      <c r="K98" s="150">
        <f t="shared" si="13"/>
        <v>29.6</v>
      </c>
      <c r="L98" s="220" t="s">
        <v>159</v>
      </c>
      <c r="M98" s="46">
        <v>3</v>
      </c>
      <c r="N98" s="46"/>
      <c r="O98" s="46"/>
      <c r="P98" s="46"/>
      <c r="Q98" s="46"/>
    </row>
    <row r="99" spans="1:17" s="5" customFormat="1" ht="15">
      <c r="A99" s="25">
        <v>10</v>
      </c>
      <c r="B99" s="118">
        <v>3</v>
      </c>
      <c r="C99" s="26" t="s">
        <v>161</v>
      </c>
      <c r="D99" s="199" t="s">
        <v>162</v>
      </c>
      <c r="E99" s="196" t="s">
        <v>75</v>
      </c>
      <c r="F99" s="200">
        <v>29.7</v>
      </c>
      <c r="G99" s="200"/>
      <c r="H99" s="118">
        <f t="shared" si="15"/>
        <v>3</v>
      </c>
      <c r="I99" s="149">
        <f t="shared" si="16"/>
        <v>29.7</v>
      </c>
      <c r="J99" s="149"/>
      <c r="K99" s="150">
        <f t="shared" si="13"/>
        <v>29.7</v>
      </c>
      <c r="L99" s="220" t="s">
        <v>102</v>
      </c>
      <c r="M99" s="46">
        <v>4</v>
      </c>
      <c r="N99" s="46"/>
      <c r="O99" s="46"/>
      <c r="P99" s="46"/>
      <c r="Q99" s="46"/>
    </row>
    <row r="100" spans="1:17" s="5" customFormat="1" ht="15.75">
      <c r="A100" s="25">
        <v>11</v>
      </c>
      <c r="B100" s="228">
        <v>445</v>
      </c>
      <c r="C100" s="26" t="s">
        <v>167</v>
      </c>
      <c r="D100" s="230" t="s">
        <v>90</v>
      </c>
      <c r="E100" s="196" t="s">
        <v>91</v>
      </c>
      <c r="F100" s="200">
        <v>29.8</v>
      </c>
      <c r="G100" s="200"/>
      <c r="H100" s="118">
        <f t="shared" si="15"/>
        <v>3</v>
      </c>
      <c r="I100" s="149">
        <f t="shared" si="16"/>
        <v>29.8</v>
      </c>
      <c r="J100" s="149"/>
      <c r="K100" s="150">
        <f t="shared" si="13"/>
        <v>29.8</v>
      </c>
      <c r="L100" s="233" t="s">
        <v>159</v>
      </c>
      <c r="M100" s="46">
        <v>3</v>
      </c>
      <c r="N100" s="46"/>
      <c r="O100" s="46"/>
      <c r="P100" s="46"/>
      <c r="Q100" s="46"/>
    </row>
    <row r="101" spans="1:87" s="5" customFormat="1" ht="15.75">
      <c r="A101" s="25">
        <v>12</v>
      </c>
      <c r="B101" s="118">
        <v>752</v>
      </c>
      <c r="C101" s="26" t="s">
        <v>143</v>
      </c>
      <c r="D101" s="199" t="s">
        <v>98</v>
      </c>
      <c r="E101" s="196" t="s">
        <v>151</v>
      </c>
      <c r="F101" s="200">
        <v>30</v>
      </c>
      <c r="G101" s="200"/>
      <c r="H101" s="118">
        <f t="shared" si="15"/>
        <v>3</v>
      </c>
      <c r="I101" s="149">
        <f t="shared" si="16"/>
        <v>30</v>
      </c>
      <c r="J101" s="149"/>
      <c r="K101" s="150">
        <f t="shared" si="13"/>
        <v>30</v>
      </c>
      <c r="L101" s="233" t="s">
        <v>122</v>
      </c>
      <c r="M101" s="46">
        <v>4</v>
      </c>
      <c r="N101" s="46"/>
      <c r="O101" s="46"/>
      <c r="P101" s="46"/>
      <c r="Q101" s="46"/>
      <c r="R101" s="142"/>
      <c r="S101" s="168"/>
      <c r="T101" s="168"/>
      <c r="U101" s="168"/>
      <c r="V101" s="168"/>
      <c r="W101" s="168"/>
      <c r="X101" s="168"/>
      <c r="Y101" s="142"/>
      <c r="Z101" s="142"/>
      <c r="AA101" s="142"/>
      <c r="AB101" s="168"/>
      <c r="AC101" s="168"/>
      <c r="AD101" s="168"/>
      <c r="AE101" s="142"/>
      <c r="AF101" s="169"/>
      <c r="AG101" s="169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</row>
    <row r="102" spans="1:17" s="5" customFormat="1" ht="15">
      <c r="A102" s="25">
        <v>13</v>
      </c>
      <c r="B102" s="118">
        <v>367</v>
      </c>
      <c r="C102" s="26" t="s">
        <v>116</v>
      </c>
      <c r="D102" s="199" t="s">
        <v>84</v>
      </c>
      <c r="E102" s="196" t="s">
        <v>91</v>
      </c>
      <c r="F102" s="200">
        <v>30.4</v>
      </c>
      <c r="G102" s="200"/>
      <c r="H102" s="118">
        <f t="shared" si="15"/>
        <v>3</v>
      </c>
      <c r="I102" s="149">
        <f t="shared" si="16"/>
        <v>30.4</v>
      </c>
      <c r="J102" s="149"/>
      <c r="K102" s="150">
        <f t="shared" si="13"/>
        <v>30.4</v>
      </c>
      <c r="L102" s="220" t="s">
        <v>117</v>
      </c>
      <c r="M102" s="46">
        <v>5</v>
      </c>
      <c r="N102" s="46"/>
      <c r="O102" s="46"/>
      <c r="P102" s="46"/>
      <c r="Q102" s="46"/>
    </row>
    <row r="103" spans="1:17" s="5" customFormat="1" ht="15">
      <c r="A103" s="25">
        <v>14</v>
      </c>
      <c r="B103" s="118">
        <v>143</v>
      </c>
      <c r="C103" s="26" t="s">
        <v>163</v>
      </c>
      <c r="D103" s="199" t="s">
        <v>84</v>
      </c>
      <c r="E103" s="214" t="s">
        <v>91</v>
      </c>
      <c r="F103" s="200">
        <v>30.5</v>
      </c>
      <c r="G103" s="200"/>
      <c r="H103" s="118">
        <f t="shared" si="15"/>
        <v>3</v>
      </c>
      <c r="I103" s="149">
        <f t="shared" si="16"/>
        <v>30.5</v>
      </c>
      <c r="J103" s="149"/>
      <c r="K103" s="150">
        <f t="shared" si="13"/>
        <v>30.5</v>
      </c>
      <c r="L103" s="220" t="s">
        <v>211</v>
      </c>
      <c r="M103" s="46">
        <v>5</v>
      </c>
      <c r="N103" s="46"/>
      <c r="O103" s="46"/>
      <c r="P103" s="46"/>
      <c r="Q103" s="46"/>
    </row>
    <row r="104" spans="1:17" s="5" customFormat="1" ht="15">
      <c r="A104" s="25">
        <v>15</v>
      </c>
      <c r="B104" s="244">
        <v>700</v>
      </c>
      <c r="C104" s="26" t="s">
        <v>105</v>
      </c>
      <c r="D104" s="230" t="s">
        <v>106</v>
      </c>
      <c r="E104" s="214" t="s">
        <v>75</v>
      </c>
      <c r="F104" s="200">
        <v>30.7</v>
      </c>
      <c r="G104" s="200"/>
      <c r="H104" s="118">
        <f t="shared" si="15"/>
        <v>3</v>
      </c>
      <c r="I104" s="149">
        <f t="shared" si="16"/>
        <v>30.7</v>
      </c>
      <c r="J104" s="149"/>
      <c r="K104" s="150">
        <f t="shared" si="13"/>
        <v>30.7</v>
      </c>
      <c r="L104" s="220" t="s">
        <v>107</v>
      </c>
      <c r="M104" s="46">
        <v>1</v>
      </c>
      <c r="N104" s="46"/>
      <c r="O104" s="46"/>
      <c r="P104" s="46"/>
      <c r="Q104" s="46"/>
    </row>
    <row r="105" spans="1:17" s="5" customFormat="1" ht="15">
      <c r="A105" s="25">
        <v>16</v>
      </c>
      <c r="B105" s="118">
        <v>319</v>
      </c>
      <c r="C105" s="26" t="s">
        <v>216</v>
      </c>
      <c r="D105" s="199" t="s">
        <v>84</v>
      </c>
      <c r="E105" s="214" t="s">
        <v>75</v>
      </c>
      <c r="F105" s="200">
        <v>30.9</v>
      </c>
      <c r="G105" s="200"/>
      <c r="H105" s="118">
        <f t="shared" si="15"/>
        <v>3</v>
      </c>
      <c r="I105" s="149">
        <f t="shared" si="16"/>
        <v>30.9</v>
      </c>
      <c r="J105" s="149"/>
      <c r="K105" s="150">
        <f t="shared" si="13"/>
        <v>30.9</v>
      </c>
      <c r="L105" s="196" t="s">
        <v>107</v>
      </c>
      <c r="M105" s="46">
        <v>5</v>
      </c>
      <c r="N105" s="46"/>
      <c r="O105" s="46"/>
      <c r="P105" s="46"/>
      <c r="Q105" s="46"/>
    </row>
    <row r="106" spans="1:17" s="5" customFormat="1" ht="15">
      <c r="A106" s="25">
        <v>16</v>
      </c>
      <c r="B106" s="118">
        <v>89</v>
      </c>
      <c r="C106" s="26" t="s">
        <v>125</v>
      </c>
      <c r="D106" s="199" t="s">
        <v>84</v>
      </c>
      <c r="E106" s="196" t="s">
        <v>91</v>
      </c>
      <c r="F106" s="200">
        <v>30.9</v>
      </c>
      <c r="G106" s="200"/>
      <c r="H106" s="118">
        <f t="shared" si="15"/>
        <v>3</v>
      </c>
      <c r="I106" s="149">
        <f t="shared" si="16"/>
        <v>30.9</v>
      </c>
      <c r="J106" s="149"/>
      <c r="K106" s="150">
        <f t="shared" si="13"/>
        <v>30.9</v>
      </c>
      <c r="L106" s="220" t="s">
        <v>159</v>
      </c>
      <c r="M106" s="46">
        <v>6</v>
      </c>
      <c r="N106" s="46"/>
      <c r="O106" s="46"/>
      <c r="P106" s="46"/>
      <c r="Q106" s="46"/>
    </row>
    <row r="107" spans="1:17" s="5" customFormat="1" ht="15">
      <c r="A107" s="25">
        <v>18</v>
      </c>
      <c r="B107" s="118">
        <v>514</v>
      </c>
      <c r="C107" s="26" t="s">
        <v>221</v>
      </c>
      <c r="D107" s="199" t="s">
        <v>98</v>
      </c>
      <c r="E107" s="214" t="s">
        <v>77</v>
      </c>
      <c r="F107" s="200">
        <v>31</v>
      </c>
      <c r="G107" s="200"/>
      <c r="H107" s="118">
        <f t="shared" si="15"/>
        <v>3</v>
      </c>
      <c r="I107" s="149">
        <f t="shared" si="16"/>
        <v>31</v>
      </c>
      <c r="J107" s="149"/>
      <c r="K107" s="150">
        <f t="shared" si="13"/>
        <v>31</v>
      </c>
      <c r="L107" s="220" t="s">
        <v>122</v>
      </c>
      <c r="M107" s="46">
        <v>2</v>
      </c>
      <c r="N107" s="46"/>
      <c r="O107" s="46"/>
      <c r="P107" s="46"/>
      <c r="Q107" s="46"/>
    </row>
    <row r="108" spans="1:17" s="5" customFormat="1" ht="15">
      <c r="A108" s="25">
        <v>19</v>
      </c>
      <c r="B108" s="118">
        <v>91</v>
      </c>
      <c r="C108" s="26" t="s">
        <v>213</v>
      </c>
      <c r="D108" s="199" t="s">
        <v>84</v>
      </c>
      <c r="E108" s="214" t="s">
        <v>91</v>
      </c>
      <c r="F108" s="200">
        <v>33.8</v>
      </c>
      <c r="G108" s="200"/>
      <c r="H108" s="118" t="str">
        <f t="shared" si="15"/>
        <v>1юн</v>
      </c>
      <c r="I108" s="149">
        <f t="shared" si="16"/>
        <v>33.8</v>
      </c>
      <c r="J108" s="149"/>
      <c r="K108" s="150">
        <f t="shared" si="13"/>
        <v>33.8</v>
      </c>
      <c r="L108" s="220" t="s">
        <v>159</v>
      </c>
      <c r="M108" s="46">
        <v>6</v>
      </c>
      <c r="N108" s="46"/>
      <c r="O108" s="46"/>
      <c r="P108" s="46"/>
      <c r="Q108" s="46"/>
    </row>
    <row r="109" spans="1:87" s="5" customFormat="1" ht="13.5" customHeight="1">
      <c r="A109" s="25">
        <v>20</v>
      </c>
      <c r="B109" s="118">
        <v>90</v>
      </c>
      <c r="C109" s="26" t="s">
        <v>103</v>
      </c>
      <c r="D109" s="199" t="s">
        <v>84</v>
      </c>
      <c r="E109" s="214" t="s">
        <v>91</v>
      </c>
      <c r="F109" s="200">
        <v>35</v>
      </c>
      <c r="G109" s="200"/>
      <c r="H109" s="118" t="str">
        <f t="shared" si="15"/>
        <v>2юн</v>
      </c>
      <c r="I109" s="149">
        <f t="shared" si="16"/>
        <v>35</v>
      </c>
      <c r="J109" s="149"/>
      <c r="K109" s="150">
        <f t="shared" si="13"/>
        <v>35</v>
      </c>
      <c r="L109" s="220" t="s">
        <v>159</v>
      </c>
      <c r="M109" s="46">
        <v>6</v>
      </c>
      <c r="N109" s="46"/>
      <c r="O109" s="46"/>
      <c r="P109" s="46"/>
      <c r="Q109" s="46"/>
      <c r="R109" s="142"/>
      <c r="S109" s="168"/>
      <c r="T109" s="168"/>
      <c r="U109" s="168"/>
      <c r="V109" s="168"/>
      <c r="W109" s="168"/>
      <c r="X109" s="168"/>
      <c r="Y109" s="142"/>
      <c r="Z109" s="142"/>
      <c r="AA109" s="142"/>
      <c r="AB109" s="168"/>
      <c r="AC109" s="168"/>
      <c r="AD109" s="168"/>
      <c r="AE109" s="142"/>
      <c r="AF109" s="169"/>
      <c r="AG109" s="169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</row>
    <row r="110" spans="1:17" s="5" customFormat="1" ht="15">
      <c r="A110" s="25"/>
      <c r="B110" s="118">
        <v>266</v>
      </c>
      <c r="C110" s="26" t="s">
        <v>171</v>
      </c>
      <c r="D110" s="199" t="s">
        <v>219</v>
      </c>
      <c r="E110" s="196" t="s">
        <v>75</v>
      </c>
      <c r="F110" s="200" t="s">
        <v>529</v>
      </c>
      <c r="G110" s="200"/>
      <c r="H110" s="118"/>
      <c r="I110" s="149" t="str">
        <f t="shared" si="16"/>
        <v>сошла</v>
      </c>
      <c r="J110" s="149"/>
      <c r="K110" s="150" t="e">
        <f t="shared" si="13"/>
        <v>#NUM!</v>
      </c>
      <c r="L110" s="220" t="s">
        <v>102</v>
      </c>
      <c r="M110" s="46"/>
      <c r="N110" s="46"/>
      <c r="O110" s="46"/>
      <c r="P110" s="46"/>
      <c r="Q110" s="46"/>
    </row>
    <row r="111" spans="1:17" s="5" customFormat="1" ht="15">
      <c r="A111" s="25"/>
      <c r="B111" s="118">
        <v>719</v>
      </c>
      <c r="C111" s="26" t="s">
        <v>150</v>
      </c>
      <c r="D111" s="199" t="s">
        <v>90</v>
      </c>
      <c r="E111" s="196" t="s">
        <v>91</v>
      </c>
      <c r="F111" s="200" t="s">
        <v>458</v>
      </c>
      <c r="G111" s="200"/>
      <c r="H111" s="118"/>
      <c r="I111" s="149" t="str">
        <f t="shared" si="16"/>
        <v>н.я.</v>
      </c>
      <c r="J111" s="149"/>
      <c r="K111" s="150" t="e">
        <f t="shared" si="13"/>
        <v>#NUM!</v>
      </c>
      <c r="L111" s="220" t="s">
        <v>117</v>
      </c>
      <c r="M111" s="46"/>
      <c r="N111" s="46"/>
      <c r="O111" s="46"/>
      <c r="P111" s="46"/>
      <c r="Q111" s="46"/>
    </row>
    <row r="112" spans="1:17" s="5" customFormat="1" ht="15">
      <c r="A112" s="25"/>
      <c r="B112" s="118">
        <v>276</v>
      </c>
      <c r="C112" s="26" t="s">
        <v>111</v>
      </c>
      <c r="D112" s="199" t="s">
        <v>90</v>
      </c>
      <c r="E112" s="196" t="s">
        <v>75</v>
      </c>
      <c r="F112" s="200" t="s">
        <v>458</v>
      </c>
      <c r="G112" s="200"/>
      <c r="H112" s="118"/>
      <c r="I112" s="149" t="str">
        <f t="shared" si="16"/>
        <v>н.я.</v>
      </c>
      <c r="J112" s="149"/>
      <c r="K112" s="150" t="e">
        <f t="shared" si="13"/>
        <v>#NUM!</v>
      </c>
      <c r="L112" s="220" t="s">
        <v>102</v>
      </c>
      <c r="M112" s="46"/>
      <c r="N112" s="46"/>
      <c r="O112" s="46"/>
      <c r="P112" s="46"/>
      <c r="Q112" s="46"/>
    </row>
    <row r="113" spans="1:17" s="5" customFormat="1" ht="15">
      <c r="A113" s="25"/>
      <c r="B113" s="118">
        <v>108</v>
      </c>
      <c r="C113" s="26" t="s">
        <v>135</v>
      </c>
      <c r="D113" s="199" t="s">
        <v>90</v>
      </c>
      <c r="E113" s="196" t="s">
        <v>75</v>
      </c>
      <c r="F113" s="200" t="s">
        <v>458</v>
      </c>
      <c r="G113" s="200"/>
      <c r="H113" s="118"/>
      <c r="I113" s="149" t="str">
        <f t="shared" si="16"/>
        <v>н.я.</v>
      </c>
      <c r="J113" s="149"/>
      <c r="K113" s="150" t="e">
        <f t="shared" si="13"/>
        <v>#NUM!</v>
      </c>
      <c r="L113" s="220" t="s">
        <v>102</v>
      </c>
      <c r="M113" s="46"/>
      <c r="N113" s="46"/>
      <c r="O113" s="46"/>
      <c r="P113" s="46"/>
      <c r="Q113" s="46"/>
    </row>
    <row r="114" spans="1:17" s="5" customFormat="1" ht="15">
      <c r="A114" s="25"/>
      <c r="B114" s="118">
        <v>749</v>
      </c>
      <c r="C114" s="26" t="s">
        <v>220</v>
      </c>
      <c r="D114" s="199" t="s">
        <v>90</v>
      </c>
      <c r="E114" s="196" t="s">
        <v>151</v>
      </c>
      <c r="F114" s="200" t="s">
        <v>458</v>
      </c>
      <c r="G114" s="200"/>
      <c r="H114" s="118"/>
      <c r="I114" s="149" t="str">
        <f t="shared" si="16"/>
        <v>н.я.</v>
      </c>
      <c r="J114" s="149"/>
      <c r="K114" s="150" t="e">
        <f t="shared" si="13"/>
        <v>#NUM!</v>
      </c>
      <c r="L114" s="220" t="s">
        <v>122</v>
      </c>
      <c r="M114" s="46"/>
      <c r="N114" s="46"/>
      <c r="O114" s="46"/>
      <c r="P114" s="46"/>
      <c r="Q114" s="46"/>
    </row>
    <row r="115" spans="1:17" s="5" customFormat="1" ht="15">
      <c r="A115" s="25"/>
      <c r="B115" s="118">
        <v>127</v>
      </c>
      <c r="C115" s="26" t="s">
        <v>118</v>
      </c>
      <c r="D115" s="199" t="s">
        <v>98</v>
      </c>
      <c r="E115" s="214" t="s">
        <v>91</v>
      </c>
      <c r="F115" s="200" t="s">
        <v>458</v>
      </c>
      <c r="G115" s="200"/>
      <c r="H115" s="118"/>
      <c r="I115" s="149" t="str">
        <f t="shared" si="16"/>
        <v>н.я.</v>
      </c>
      <c r="J115" s="149"/>
      <c r="K115" s="150" t="e">
        <f t="shared" si="13"/>
        <v>#NUM!</v>
      </c>
      <c r="L115" s="220" t="s">
        <v>117</v>
      </c>
      <c r="M115" s="46"/>
      <c r="N115" s="46"/>
      <c r="O115" s="46"/>
      <c r="P115" s="46"/>
      <c r="Q115" s="46"/>
    </row>
    <row r="116" spans="1:17" s="5" customFormat="1" ht="15.75">
      <c r="A116" s="25"/>
      <c r="B116" s="118">
        <v>240</v>
      </c>
      <c r="C116" s="224" t="s">
        <v>222</v>
      </c>
      <c r="D116" s="225">
        <v>2008</v>
      </c>
      <c r="E116" s="151" t="s">
        <v>91</v>
      </c>
      <c r="F116" s="200" t="s">
        <v>458</v>
      </c>
      <c r="G116" s="200"/>
      <c r="H116" s="118"/>
      <c r="I116" s="149" t="str">
        <f t="shared" si="16"/>
        <v>н.я.</v>
      </c>
      <c r="J116" s="149"/>
      <c r="K116" s="150" t="e">
        <f t="shared" si="13"/>
        <v>#NUM!</v>
      </c>
      <c r="L116" s="220" t="s">
        <v>154</v>
      </c>
      <c r="M116" s="46"/>
      <c r="N116" s="46"/>
      <c r="O116" s="46"/>
      <c r="P116" s="46"/>
      <c r="Q116" s="46"/>
    </row>
    <row r="117" spans="1:33" ht="15.75" customHeight="1">
      <c r="A117" s="265" t="s">
        <v>459</v>
      </c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S117" s="95"/>
      <c r="T117" s="157"/>
      <c r="U117" s="157"/>
      <c r="V117" s="157"/>
      <c r="W117" s="157"/>
      <c r="X117" s="157"/>
      <c r="AB117" s="95"/>
      <c r="AC117" s="157"/>
      <c r="AD117" s="158"/>
      <c r="AG117" s="189"/>
    </row>
    <row r="118" spans="1:33" ht="15.75" customHeight="1">
      <c r="A118" s="270" t="s">
        <v>31</v>
      </c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S118" s="95"/>
      <c r="T118" s="157"/>
      <c r="U118" s="157"/>
      <c r="V118" s="157"/>
      <c r="W118" s="157"/>
      <c r="X118" s="157"/>
      <c r="AB118" s="95"/>
      <c r="AC118" s="157"/>
      <c r="AD118" s="158"/>
      <c r="AG118" s="189"/>
    </row>
    <row r="119" spans="1:33" ht="25.5" customHeight="1">
      <c r="A119" s="114" t="s">
        <v>28</v>
      </c>
      <c r="B119" s="115" t="s">
        <v>18</v>
      </c>
      <c r="C119" s="114" t="s">
        <v>19</v>
      </c>
      <c r="D119" s="115" t="s">
        <v>20</v>
      </c>
      <c r="E119" s="217" t="s">
        <v>21</v>
      </c>
      <c r="F119" s="117" t="s">
        <v>22</v>
      </c>
      <c r="G119" s="145" t="s">
        <v>23</v>
      </c>
      <c r="H119" s="114" t="s">
        <v>24</v>
      </c>
      <c r="I119" s="117"/>
      <c r="J119" s="114"/>
      <c r="K119" s="117"/>
      <c r="L119" s="217" t="s">
        <v>25</v>
      </c>
      <c r="M119" s="264" t="s">
        <v>26</v>
      </c>
      <c r="N119" s="264"/>
      <c r="O119" s="264"/>
      <c r="P119" s="127" t="s">
        <v>27</v>
      </c>
      <c r="Q119" s="128" t="s">
        <v>28</v>
      </c>
      <c r="S119" s="95"/>
      <c r="T119" s="157"/>
      <c r="U119" s="157"/>
      <c r="V119" s="157"/>
      <c r="W119" s="157"/>
      <c r="X119" s="157"/>
      <c r="AB119" s="95"/>
      <c r="AC119" s="157"/>
      <c r="AD119" s="158"/>
      <c r="AG119" s="189"/>
    </row>
    <row r="120" spans="1:87" s="142" customFormat="1" ht="15.75">
      <c r="A120" s="25">
        <v>1</v>
      </c>
      <c r="B120" s="118">
        <v>158</v>
      </c>
      <c r="C120" s="26" t="s">
        <v>173</v>
      </c>
      <c r="D120" s="199" t="s">
        <v>174</v>
      </c>
      <c r="E120" s="196" t="s">
        <v>77</v>
      </c>
      <c r="F120" s="200">
        <v>26.4</v>
      </c>
      <c r="G120" s="200">
        <v>26.2</v>
      </c>
      <c r="H120" s="118">
        <f aca="true" t="shared" si="17" ref="H120:H128">LOOKUP(K120,$AJ$2:$AQ$2,$AJ$1:$AQ$1)</f>
        <v>1</v>
      </c>
      <c r="I120" s="149">
        <f aca="true" t="shared" si="18" ref="I120:J127">F120</f>
        <v>26.4</v>
      </c>
      <c r="J120" s="149">
        <f t="shared" si="18"/>
        <v>26.2</v>
      </c>
      <c r="K120" s="150">
        <f aca="true" t="shared" si="19" ref="K120:K128">SMALL(I120:J120,1)+0</f>
        <v>26.2</v>
      </c>
      <c r="L120" s="233" t="s">
        <v>175</v>
      </c>
      <c r="M120" s="46">
        <v>1</v>
      </c>
      <c r="N120" s="46"/>
      <c r="O120" s="46"/>
      <c r="P120" s="46"/>
      <c r="Q120" s="46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</row>
    <row r="121" spans="1:17" s="5" customFormat="1" ht="15.75">
      <c r="A121" s="25">
        <v>2</v>
      </c>
      <c r="B121" s="118">
        <v>626</v>
      </c>
      <c r="C121" s="26" t="s">
        <v>183</v>
      </c>
      <c r="D121" s="199" t="s">
        <v>76</v>
      </c>
      <c r="E121" s="215" t="s">
        <v>184</v>
      </c>
      <c r="F121" s="200">
        <v>26.7</v>
      </c>
      <c r="G121" s="200">
        <v>26.9</v>
      </c>
      <c r="H121" s="118">
        <f t="shared" si="17"/>
        <v>1</v>
      </c>
      <c r="I121" s="149">
        <f t="shared" si="18"/>
        <v>26.7</v>
      </c>
      <c r="J121" s="149">
        <f t="shared" si="18"/>
        <v>26.9</v>
      </c>
      <c r="K121" s="150">
        <f t="shared" si="19"/>
        <v>26.7</v>
      </c>
      <c r="L121" s="220" t="s">
        <v>212</v>
      </c>
      <c r="M121" s="46">
        <v>1</v>
      </c>
      <c r="N121" s="46"/>
      <c r="O121" s="46"/>
      <c r="P121" s="46"/>
      <c r="Q121" s="46"/>
    </row>
    <row r="122" spans="1:17" s="5" customFormat="1" ht="15.75">
      <c r="A122" s="25">
        <v>3</v>
      </c>
      <c r="B122" s="118">
        <v>401</v>
      </c>
      <c r="C122" s="26" t="s">
        <v>176</v>
      </c>
      <c r="D122" s="199" t="s">
        <v>174</v>
      </c>
      <c r="E122" s="196" t="s">
        <v>77</v>
      </c>
      <c r="F122" s="200">
        <v>27</v>
      </c>
      <c r="G122" s="200">
        <v>27.3</v>
      </c>
      <c r="H122" s="118">
        <f t="shared" si="17"/>
        <v>1</v>
      </c>
      <c r="I122" s="149">
        <f t="shared" si="18"/>
        <v>27</v>
      </c>
      <c r="J122" s="149">
        <f t="shared" si="18"/>
        <v>27.3</v>
      </c>
      <c r="K122" s="150">
        <f t="shared" si="19"/>
        <v>27</v>
      </c>
      <c r="L122" s="233" t="s">
        <v>223</v>
      </c>
      <c r="M122" s="46">
        <v>2</v>
      </c>
      <c r="N122" s="46"/>
      <c r="O122" s="46"/>
      <c r="P122" s="46"/>
      <c r="Q122" s="46"/>
    </row>
    <row r="123" spans="1:87" s="141" customFormat="1" ht="15.75">
      <c r="A123" s="25">
        <v>4</v>
      </c>
      <c r="B123" s="244">
        <v>703</v>
      </c>
      <c r="C123" s="26" t="s">
        <v>225</v>
      </c>
      <c r="D123" s="199" t="s">
        <v>76</v>
      </c>
      <c r="E123" s="215" t="s">
        <v>77</v>
      </c>
      <c r="F123" s="200">
        <v>28.4</v>
      </c>
      <c r="G123" s="200">
        <v>28.7</v>
      </c>
      <c r="H123" s="118">
        <f t="shared" si="17"/>
        <v>2</v>
      </c>
      <c r="I123" s="149">
        <f t="shared" si="18"/>
        <v>28.4</v>
      </c>
      <c r="J123" s="149">
        <f t="shared" si="18"/>
        <v>28.7</v>
      </c>
      <c r="K123" s="150">
        <f t="shared" si="19"/>
        <v>28.4</v>
      </c>
      <c r="L123" s="220" t="s">
        <v>178</v>
      </c>
      <c r="M123" s="46">
        <v>2</v>
      </c>
      <c r="N123" s="46"/>
      <c r="O123" s="46"/>
      <c r="P123" s="46"/>
      <c r="Q123" s="46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</row>
    <row r="124" spans="1:87" s="142" customFormat="1" ht="15">
      <c r="A124" s="25">
        <v>5</v>
      </c>
      <c r="B124" s="60">
        <v>206</v>
      </c>
      <c r="C124" s="57" t="s">
        <v>180</v>
      </c>
      <c r="D124" s="204" t="s">
        <v>76</v>
      </c>
      <c r="E124" s="196" t="s">
        <v>181</v>
      </c>
      <c r="F124" s="200">
        <v>29.1</v>
      </c>
      <c r="G124" s="200">
        <v>29.2</v>
      </c>
      <c r="H124" s="118">
        <f t="shared" si="17"/>
        <v>2</v>
      </c>
      <c r="I124" s="149">
        <f t="shared" si="18"/>
        <v>29.1</v>
      </c>
      <c r="J124" s="149">
        <f t="shared" si="18"/>
        <v>29.2</v>
      </c>
      <c r="K124" s="150">
        <f t="shared" si="19"/>
        <v>29.1</v>
      </c>
      <c r="L124" s="220" t="s">
        <v>182</v>
      </c>
      <c r="M124" s="46">
        <v>4</v>
      </c>
      <c r="N124" s="46"/>
      <c r="O124" s="46"/>
      <c r="P124" s="46"/>
      <c r="Q124" s="46"/>
      <c r="R124" s="141"/>
      <c r="S124" s="167"/>
      <c r="T124" s="167"/>
      <c r="U124" s="167"/>
      <c r="V124" s="167"/>
      <c r="W124" s="167"/>
      <c r="X124" s="167"/>
      <c r="Y124" s="141"/>
      <c r="Z124" s="141"/>
      <c r="AA124" s="141"/>
      <c r="AB124" s="167"/>
      <c r="AC124" s="167"/>
      <c r="AD124" s="167"/>
      <c r="AE124" s="141"/>
      <c r="AF124" s="5"/>
      <c r="AG124" s="5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</row>
    <row r="125" spans="1:33" s="142" customFormat="1" ht="15">
      <c r="A125" s="25">
        <v>6</v>
      </c>
      <c r="B125" s="118">
        <v>384</v>
      </c>
      <c r="C125" s="26" t="s">
        <v>177</v>
      </c>
      <c r="D125" s="199" t="s">
        <v>174</v>
      </c>
      <c r="E125" s="214" t="s">
        <v>77</v>
      </c>
      <c r="F125" s="200">
        <v>29.1</v>
      </c>
      <c r="G125" s="200">
        <v>29.4</v>
      </c>
      <c r="H125" s="118">
        <f t="shared" si="17"/>
        <v>2</v>
      </c>
      <c r="I125" s="149">
        <f t="shared" si="18"/>
        <v>29.1</v>
      </c>
      <c r="J125" s="149">
        <f t="shared" si="18"/>
        <v>29.4</v>
      </c>
      <c r="K125" s="150">
        <f t="shared" si="19"/>
        <v>29.1</v>
      </c>
      <c r="L125" s="220" t="s">
        <v>178</v>
      </c>
      <c r="M125" s="46">
        <v>3</v>
      </c>
      <c r="N125" s="46"/>
      <c r="O125" s="46"/>
      <c r="P125" s="46"/>
      <c r="Q125" s="46"/>
      <c r="S125" s="168"/>
      <c r="T125" s="168"/>
      <c r="U125" s="168"/>
      <c r="V125" s="168"/>
      <c r="W125" s="168"/>
      <c r="X125" s="168"/>
      <c r="AB125" s="168"/>
      <c r="AC125" s="168"/>
      <c r="AD125" s="168"/>
      <c r="AF125" s="169"/>
      <c r="AG125" s="169"/>
    </row>
    <row r="126" spans="1:87" s="5" customFormat="1" ht="15">
      <c r="A126" s="25">
        <v>7</v>
      </c>
      <c r="B126" s="118">
        <v>402</v>
      </c>
      <c r="C126" s="26" t="s">
        <v>172</v>
      </c>
      <c r="D126" s="199" t="s">
        <v>76</v>
      </c>
      <c r="E126" s="214" t="s">
        <v>75</v>
      </c>
      <c r="F126" s="200">
        <v>28.7</v>
      </c>
      <c r="G126" s="200">
        <v>29.7</v>
      </c>
      <c r="H126" s="118">
        <f t="shared" si="17"/>
        <v>2</v>
      </c>
      <c r="I126" s="149">
        <f t="shared" si="18"/>
        <v>28.7</v>
      </c>
      <c r="J126" s="149">
        <f t="shared" si="18"/>
        <v>29.7</v>
      </c>
      <c r="K126" s="150">
        <f t="shared" si="19"/>
        <v>28.7</v>
      </c>
      <c r="L126" s="220" t="s">
        <v>107</v>
      </c>
      <c r="M126" s="46">
        <v>3</v>
      </c>
      <c r="N126" s="46"/>
      <c r="O126" s="46"/>
      <c r="P126" s="46"/>
      <c r="Q126" s="46"/>
      <c r="R126" s="142"/>
      <c r="S126" s="168"/>
      <c r="T126" s="168"/>
      <c r="U126" s="168"/>
      <c r="V126" s="168"/>
      <c r="W126" s="168"/>
      <c r="X126" s="168"/>
      <c r="Y126" s="142"/>
      <c r="Z126" s="142"/>
      <c r="AA126" s="142"/>
      <c r="AB126" s="168"/>
      <c r="AC126" s="168"/>
      <c r="AD126" s="168"/>
      <c r="AE126" s="142"/>
      <c r="AF126" s="169"/>
      <c r="AG126" s="169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</row>
    <row r="127" spans="1:87" s="5" customFormat="1" ht="15">
      <c r="A127" s="25">
        <v>8</v>
      </c>
      <c r="B127" s="60">
        <v>785</v>
      </c>
      <c r="C127" s="57" t="s">
        <v>224</v>
      </c>
      <c r="D127" s="204" t="s">
        <v>174</v>
      </c>
      <c r="E127" s="196" t="s">
        <v>91</v>
      </c>
      <c r="F127" s="200">
        <v>29</v>
      </c>
      <c r="G127" s="200">
        <v>29.7</v>
      </c>
      <c r="H127" s="118">
        <f t="shared" si="17"/>
        <v>2</v>
      </c>
      <c r="I127" s="149">
        <f t="shared" si="18"/>
        <v>29</v>
      </c>
      <c r="J127" s="149">
        <f t="shared" si="18"/>
        <v>29.7</v>
      </c>
      <c r="K127" s="150">
        <f t="shared" si="19"/>
        <v>29</v>
      </c>
      <c r="L127" s="220" t="s">
        <v>211</v>
      </c>
      <c r="M127" s="46">
        <v>4</v>
      </c>
      <c r="N127" s="46"/>
      <c r="O127" s="46"/>
      <c r="P127" s="46"/>
      <c r="Q127" s="46"/>
      <c r="R127" s="141"/>
      <c r="S127" s="167"/>
      <c r="T127" s="167"/>
      <c r="U127" s="167"/>
      <c r="V127" s="167"/>
      <c r="W127" s="167"/>
      <c r="X127" s="167"/>
      <c r="Y127" s="141"/>
      <c r="Z127" s="141"/>
      <c r="AA127" s="141"/>
      <c r="AB127" s="167"/>
      <c r="AC127" s="167"/>
      <c r="AD127" s="167"/>
      <c r="AE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</row>
    <row r="128" spans="1:87" s="141" customFormat="1" ht="15.75">
      <c r="A128" s="25">
        <v>9</v>
      </c>
      <c r="B128" s="118">
        <v>715</v>
      </c>
      <c r="C128" s="26" t="s">
        <v>179</v>
      </c>
      <c r="D128" s="199" t="s">
        <v>174</v>
      </c>
      <c r="E128" s="196" t="s">
        <v>77</v>
      </c>
      <c r="F128" s="200">
        <v>30.8</v>
      </c>
      <c r="G128" s="200"/>
      <c r="H128" s="118">
        <f t="shared" si="17"/>
        <v>3</v>
      </c>
      <c r="I128" s="149">
        <f>F128</f>
        <v>30.8</v>
      </c>
      <c r="J128" s="149"/>
      <c r="K128" s="150">
        <f t="shared" si="19"/>
        <v>30.8</v>
      </c>
      <c r="L128" s="233" t="s">
        <v>178</v>
      </c>
      <c r="M128" s="46">
        <v>5</v>
      </c>
      <c r="N128" s="46"/>
      <c r="O128" s="46"/>
      <c r="P128" s="46"/>
      <c r="Q128" s="46"/>
      <c r="R128" s="142"/>
      <c r="S128" s="168"/>
      <c r="T128" s="168"/>
      <c r="U128" s="168"/>
      <c r="V128" s="168"/>
      <c r="W128" s="168"/>
      <c r="X128" s="168"/>
      <c r="Y128" s="142"/>
      <c r="Z128" s="142"/>
      <c r="AA128" s="142"/>
      <c r="AB128" s="168"/>
      <c r="AC128" s="168"/>
      <c r="AD128" s="168"/>
      <c r="AE128" s="142"/>
      <c r="AF128" s="169"/>
      <c r="AG128" s="169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42"/>
      <c r="BY128" s="142"/>
      <c r="BZ128" s="142"/>
      <c r="CA128" s="142"/>
      <c r="CB128" s="142"/>
      <c r="CC128" s="142"/>
      <c r="CD128" s="142"/>
      <c r="CE128" s="142"/>
      <c r="CF128" s="142"/>
      <c r="CG128" s="142"/>
      <c r="CH128" s="142"/>
      <c r="CI128" s="142"/>
    </row>
    <row r="129" spans="1:33" ht="15.75" customHeight="1">
      <c r="A129" s="265" t="s">
        <v>460</v>
      </c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S129" s="95"/>
      <c r="T129" s="157"/>
      <c r="U129" s="157"/>
      <c r="V129" s="157"/>
      <c r="W129" s="157"/>
      <c r="X129" s="157"/>
      <c r="AB129" s="95"/>
      <c r="AC129" s="157"/>
      <c r="AD129" s="158"/>
      <c r="AG129" s="189"/>
    </row>
    <row r="130" spans="1:33" ht="15.75" customHeight="1">
      <c r="A130" s="270" t="s">
        <v>31</v>
      </c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S130" s="95"/>
      <c r="T130" s="157"/>
      <c r="U130" s="157"/>
      <c r="V130" s="157"/>
      <c r="W130" s="157"/>
      <c r="X130" s="157"/>
      <c r="AB130" s="95"/>
      <c r="AC130" s="157"/>
      <c r="AD130" s="158"/>
      <c r="AG130" s="189"/>
    </row>
    <row r="131" spans="1:33" ht="25.5" customHeight="1">
      <c r="A131" s="114" t="s">
        <v>28</v>
      </c>
      <c r="B131" s="115" t="s">
        <v>18</v>
      </c>
      <c r="C131" s="114" t="s">
        <v>19</v>
      </c>
      <c r="D131" s="115" t="s">
        <v>20</v>
      </c>
      <c r="E131" s="217" t="s">
        <v>21</v>
      </c>
      <c r="F131" s="117" t="s">
        <v>22</v>
      </c>
      <c r="G131" s="145" t="s">
        <v>23</v>
      </c>
      <c r="H131" s="114" t="s">
        <v>24</v>
      </c>
      <c r="I131" s="117"/>
      <c r="J131" s="114"/>
      <c r="K131" s="117"/>
      <c r="L131" s="217" t="s">
        <v>25</v>
      </c>
      <c r="M131" s="264" t="s">
        <v>26</v>
      </c>
      <c r="N131" s="264"/>
      <c r="O131" s="264"/>
      <c r="P131" s="127" t="s">
        <v>27</v>
      </c>
      <c r="Q131" s="128" t="s">
        <v>28</v>
      </c>
      <c r="S131" s="95"/>
      <c r="T131" s="157"/>
      <c r="U131" s="157"/>
      <c r="V131" s="157"/>
      <c r="W131" s="157"/>
      <c r="X131" s="157"/>
      <c r="AB131" s="95"/>
      <c r="AC131" s="157"/>
      <c r="AD131" s="158"/>
      <c r="AG131" s="189"/>
    </row>
    <row r="132" spans="1:17" s="5" customFormat="1" ht="13.5" customHeight="1">
      <c r="A132" s="25">
        <v>1</v>
      </c>
      <c r="B132" s="118">
        <v>747</v>
      </c>
      <c r="C132" s="26" t="s">
        <v>192</v>
      </c>
      <c r="D132" s="199" t="s">
        <v>193</v>
      </c>
      <c r="E132" s="196" t="s">
        <v>207</v>
      </c>
      <c r="F132" s="200">
        <v>23.3</v>
      </c>
      <c r="G132" s="200">
        <v>23.2</v>
      </c>
      <c r="H132" s="118" t="str">
        <f aca="true" t="shared" si="20" ref="H132:H140">LOOKUP(K132,$AJ$2:$AQ$2,$AJ$1:$AQ$1)</f>
        <v>КМС</v>
      </c>
      <c r="I132" s="149">
        <f aca="true" t="shared" si="21" ref="I132:J139">F132</f>
        <v>23.3</v>
      </c>
      <c r="J132" s="149">
        <f t="shared" si="21"/>
        <v>23.2</v>
      </c>
      <c r="K132" s="150">
        <f aca="true" t="shared" si="22" ref="K132:K143">SMALL(I132:J132,1)+0</f>
        <v>23.2</v>
      </c>
      <c r="L132" s="220" t="s">
        <v>195</v>
      </c>
      <c r="M132" s="46">
        <v>1</v>
      </c>
      <c r="N132" s="46"/>
      <c r="O132" s="46"/>
      <c r="P132" s="46"/>
      <c r="Q132" s="46"/>
    </row>
    <row r="133" spans="1:17" s="5" customFormat="1" ht="13.5" customHeight="1">
      <c r="A133" s="25">
        <v>2</v>
      </c>
      <c r="B133" s="63">
        <v>794</v>
      </c>
      <c r="C133" s="46" t="s">
        <v>230</v>
      </c>
      <c r="D133" s="205" t="s">
        <v>231</v>
      </c>
      <c r="E133" s="215" t="s">
        <v>207</v>
      </c>
      <c r="F133" s="200">
        <v>24.1</v>
      </c>
      <c r="G133" s="200">
        <v>24</v>
      </c>
      <c r="H133" s="118" t="str">
        <f t="shared" si="20"/>
        <v>КМС</v>
      </c>
      <c r="I133" s="149">
        <f t="shared" si="21"/>
        <v>24.1</v>
      </c>
      <c r="J133" s="149">
        <f t="shared" si="21"/>
        <v>24</v>
      </c>
      <c r="K133" s="150">
        <f t="shared" si="22"/>
        <v>24</v>
      </c>
      <c r="L133" s="220" t="s">
        <v>232</v>
      </c>
      <c r="M133" s="46">
        <v>1</v>
      </c>
      <c r="N133" s="46"/>
      <c r="O133" s="46"/>
      <c r="P133" s="46"/>
      <c r="Q133" s="46"/>
    </row>
    <row r="134" spans="1:17" s="5" customFormat="1" ht="13.5" customHeight="1">
      <c r="A134" s="25">
        <v>3</v>
      </c>
      <c r="B134" s="118">
        <v>399</v>
      </c>
      <c r="C134" s="26" t="s">
        <v>190</v>
      </c>
      <c r="D134" s="199" t="s">
        <v>191</v>
      </c>
      <c r="E134" s="196" t="s">
        <v>236</v>
      </c>
      <c r="F134" s="200">
        <v>24.5</v>
      </c>
      <c r="G134" s="200">
        <v>24.5</v>
      </c>
      <c r="H134" s="118" t="str">
        <f t="shared" si="20"/>
        <v>КМС</v>
      </c>
      <c r="I134" s="149">
        <f t="shared" si="21"/>
        <v>24.5</v>
      </c>
      <c r="J134" s="149">
        <f t="shared" si="21"/>
        <v>24.5</v>
      </c>
      <c r="K134" s="150">
        <f t="shared" si="22"/>
        <v>24.5</v>
      </c>
      <c r="L134" s="220" t="s">
        <v>195</v>
      </c>
      <c r="M134" s="46">
        <v>2</v>
      </c>
      <c r="N134" s="46"/>
      <c r="O134" s="46"/>
      <c r="P134" s="46"/>
      <c r="Q134" s="46"/>
    </row>
    <row r="135" spans="1:17" s="5" customFormat="1" ht="13.5" customHeight="1">
      <c r="A135" s="25">
        <v>4</v>
      </c>
      <c r="B135" s="118">
        <v>9</v>
      </c>
      <c r="C135" s="26" t="s">
        <v>229</v>
      </c>
      <c r="D135" s="199" t="s">
        <v>206</v>
      </c>
      <c r="E135" s="196" t="s">
        <v>77</v>
      </c>
      <c r="F135" s="200">
        <v>26.2</v>
      </c>
      <c r="G135" s="200">
        <v>26.1</v>
      </c>
      <c r="H135" s="118">
        <f t="shared" si="20"/>
        <v>1</v>
      </c>
      <c r="I135" s="149">
        <f t="shared" si="21"/>
        <v>26.2</v>
      </c>
      <c r="J135" s="149">
        <f t="shared" si="21"/>
        <v>26.1</v>
      </c>
      <c r="K135" s="150">
        <f t="shared" si="22"/>
        <v>26.1</v>
      </c>
      <c r="L135" s="220" t="s">
        <v>175</v>
      </c>
      <c r="M135" s="46">
        <v>2</v>
      </c>
      <c r="N135" s="46"/>
      <c r="O135" s="46"/>
      <c r="P135" s="46"/>
      <c r="Q135" s="46"/>
    </row>
    <row r="136" spans="1:17" s="5" customFormat="1" ht="13.5" customHeight="1">
      <c r="A136" s="25">
        <v>5</v>
      </c>
      <c r="B136" s="118">
        <v>6</v>
      </c>
      <c r="C136" s="26" t="s">
        <v>530</v>
      </c>
      <c r="D136" s="199" t="s">
        <v>237</v>
      </c>
      <c r="E136" s="196" t="s">
        <v>209</v>
      </c>
      <c r="F136" s="200">
        <v>26</v>
      </c>
      <c r="G136" s="200">
        <v>27.2</v>
      </c>
      <c r="H136" s="118">
        <f t="shared" si="20"/>
        <v>1</v>
      </c>
      <c r="I136" s="149">
        <f t="shared" si="21"/>
        <v>26</v>
      </c>
      <c r="J136" s="149">
        <f t="shared" si="21"/>
        <v>27.2</v>
      </c>
      <c r="K136" s="150">
        <f t="shared" si="22"/>
        <v>26</v>
      </c>
      <c r="L136" s="220" t="s">
        <v>210</v>
      </c>
      <c r="M136" s="46">
        <v>3</v>
      </c>
      <c r="N136" s="46"/>
      <c r="O136" s="46"/>
      <c r="P136" s="46"/>
      <c r="Q136" s="46"/>
    </row>
    <row r="137" spans="1:17" s="5" customFormat="1" ht="13.5" customHeight="1">
      <c r="A137" s="25">
        <v>6</v>
      </c>
      <c r="B137" s="228">
        <v>394</v>
      </c>
      <c r="C137" s="26" t="s">
        <v>233</v>
      </c>
      <c r="D137" s="230" t="s">
        <v>197</v>
      </c>
      <c r="E137" s="196" t="s">
        <v>228</v>
      </c>
      <c r="F137" s="200">
        <v>27.2</v>
      </c>
      <c r="G137" s="200">
        <v>27.5</v>
      </c>
      <c r="H137" s="118">
        <f t="shared" si="20"/>
        <v>2</v>
      </c>
      <c r="I137" s="149">
        <f t="shared" si="21"/>
        <v>27.2</v>
      </c>
      <c r="J137" s="149">
        <f t="shared" si="21"/>
        <v>27.5</v>
      </c>
      <c r="K137" s="150">
        <f t="shared" si="22"/>
        <v>27.2</v>
      </c>
      <c r="L137" s="233" t="s">
        <v>141</v>
      </c>
      <c r="M137" s="46">
        <v>3</v>
      </c>
      <c r="N137" s="46"/>
      <c r="O137" s="46"/>
      <c r="P137" s="46"/>
      <c r="Q137" s="46"/>
    </row>
    <row r="138" spans="1:17" s="5" customFormat="1" ht="13.5" customHeight="1">
      <c r="A138" s="25">
        <v>7</v>
      </c>
      <c r="B138" s="118">
        <v>70</v>
      </c>
      <c r="C138" s="26" t="s">
        <v>196</v>
      </c>
      <c r="D138" s="199" t="s">
        <v>197</v>
      </c>
      <c r="E138" s="214" t="s">
        <v>75</v>
      </c>
      <c r="F138" s="200">
        <v>27.3</v>
      </c>
      <c r="G138" s="200">
        <v>27.8</v>
      </c>
      <c r="H138" s="118">
        <f t="shared" si="20"/>
        <v>2</v>
      </c>
      <c r="I138" s="149">
        <f t="shared" si="21"/>
        <v>27.3</v>
      </c>
      <c r="J138" s="149">
        <f t="shared" si="21"/>
        <v>27.8</v>
      </c>
      <c r="K138" s="150">
        <f t="shared" si="22"/>
        <v>27.3</v>
      </c>
      <c r="L138" s="196" t="s">
        <v>198</v>
      </c>
      <c r="M138" s="46">
        <v>4</v>
      </c>
      <c r="N138" s="46"/>
      <c r="O138" s="46"/>
      <c r="P138" s="46"/>
      <c r="Q138" s="46"/>
    </row>
    <row r="139" spans="1:17" s="5" customFormat="1" ht="13.5" customHeight="1">
      <c r="A139" s="25">
        <v>8</v>
      </c>
      <c r="B139" s="118">
        <v>199</v>
      </c>
      <c r="C139" s="26" t="s">
        <v>226</v>
      </c>
      <c r="D139" s="199" t="s">
        <v>197</v>
      </c>
      <c r="E139" s="214" t="s">
        <v>77</v>
      </c>
      <c r="F139" s="200">
        <v>30.1</v>
      </c>
      <c r="G139" s="200">
        <v>29.9</v>
      </c>
      <c r="H139" s="118">
        <f t="shared" si="20"/>
        <v>3</v>
      </c>
      <c r="I139" s="149">
        <f t="shared" si="21"/>
        <v>30.1</v>
      </c>
      <c r="J139" s="149">
        <f t="shared" si="21"/>
        <v>29.9</v>
      </c>
      <c r="K139" s="150">
        <f t="shared" si="22"/>
        <v>29.9</v>
      </c>
      <c r="L139" s="220" t="s">
        <v>178</v>
      </c>
      <c r="M139" s="46">
        <v>5</v>
      </c>
      <c r="N139" s="46"/>
      <c r="O139" s="46"/>
      <c r="P139" s="46"/>
      <c r="Q139" s="46"/>
    </row>
    <row r="140" spans="1:17" s="5" customFormat="1" ht="13.5" customHeight="1">
      <c r="A140" s="25" t="s">
        <v>461</v>
      </c>
      <c r="B140" s="210">
        <v>25</v>
      </c>
      <c r="C140" s="26" t="s">
        <v>234</v>
      </c>
      <c r="D140" s="199" t="s">
        <v>197</v>
      </c>
      <c r="E140" s="215" t="s">
        <v>235</v>
      </c>
      <c r="F140" s="200">
        <v>29</v>
      </c>
      <c r="G140" s="200"/>
      <c r="H140" s="118">
        <f t="shared" si="20"/>
        <v>2</v>
      </c>
      <c r="I140" s="149">
        <f>F140</f>
        <v>29</v>
      </c>
      <c r="J140" s="149"/>
      <c r="K140" s="150">
        <f t="shared" si="22"/>
        <v>29</v>
      </c>
      <c r="L140" s="220" t="s">
        <v>201</v>
      </c>
      <c r="M140" s="46">
        <v>4</v>
      </c>
      <c r="N140" s="46"/>
      <c r="O140" s="46"/>
      <c r="P140" s="46"/>
      <c r="Q140" s="46"/>
    </row>
    <row r="141" spans="1:17" s="5" customFormat="1" ht="15">
      <c r="A141" s="25"/>
      <c r="B141" s="118">
        <v>28</v>
      </c>
      <c r="C141" s="26" t="s">
        <v>227</v>
      </c>
      <c r="D141" s="199" t="s">
        <v>206</v>
      </c>
      <c r="E141" s="196" t="s">
        <v>228</v>
      </c>
      <c r="F141" s="200" t="s">
        <v>458</v>
      </c>
      <c r="G141" s="200"/>
      <c r="H141" s="118"/>
      <c r="I141" s="149" t="str">
        <f>F141</f>
        <v>н.я.</v>
      </c>
      <c r="J141" s="149"/>
      <c r="K141" s="150" t="e">
        <f t="shared" si="22"/>
        <v>#NUM!</v>
      </c>
      <c r="L141" s="220" t="s">
        <v>141</v>
      </c>
      <c r="M141" s="46"/>
      <c r="N141" s="46"/>
      <c r="O141" s="46"/>
      <c r="P141" s="46"/>
      <c r="Q141" s="46"/>
    </row>
    <row r="142" spans="1:17" s="5" customFormat="1" ht="15">
      <c r="A142" s="25"/>
      <c r="B142" s="118">
        <v>12</v>
      </c>
      <c r="C142" s="26" t="s">
        <v>208</v>
      </c>
      <c r="D142" s="199" t="s">
        <v>197</v>
      </c>
      <c r="E142" s="214" t="s">
        <v>209</v>
      </c>
      <c r="F142" s="200" t="s">
        <v>458</v>
      </c>
      <c r="G142" s="200"/>
      <c r="H142" s="118"/>
      <c r="I142" s="149" t="str">
        <f>F142</f>
        <v>н.я.</v>
      </c>
      <c r="J142" s="149"/>
      <c r="K142" s="150" t="e">
        <f t="shared" si="22"/>
        <v>#NUM!</v>
      </c>
      <c r="L142" s="220" t="s">
        <v>210</v>
      </c>
      <c r="M142" s="46"/>
      <c r="N142" s="46"/>
      <c r="O142" s="46"/>
      <c r="P142" s="46"/>
      <c r="Q142" s="46"/>
    </row>
    <row r="143" spans="1:17" s="5" customFormat="1" ht="15">
      <c r="A143" s="25"/>
      <c r="B143" s="118">
        <v>279</v>
      </c>
      <c r="C143" s="26" t="s">
        <v>202</v>
      </c>
      <c r="D143" s="199" t="s">
        <v>191</v>
      </c>
      <c r="E143" s="196" t="s">
        <v>203</v>
      </c>
      <c r="F143" s="200" t="s">
        <v>458</v>
      </c>
      <c r="G143" s="200"/>
      <c r="H143" s="118"/>
      <c r="I143" s="149" t="str">
        <f>F143</f>
        <v>н.я.</v>
      </c>
      <c r="J143" s="149"/>
      <c r="K143" s="150" t="e">
        <f t="shared" si="22"/>
        <v>#NUM!</v>
      </c>
      <c r="L143" s="220" t="s">
        <v>117</v>
      </c>
      <c r="M143" s="46"/>
      <c r="N143" s="46"/>
      <c r="O143" s="46"/>
      <c r="P143" s="46"/>
      <c r="Q143" s="46"/>
    </row>
    <row r="144" spans="1:33" ht="15.75" customHeight="1">
      <c r="A144" s="265" t="s">
        <v>277</v>
      </c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S144" s="95"/>
      <c r="T144" s="157"/>
      <c r="U144" s="157"/>
      <c r="V144" s="157"/>
      <c r="W144" s="157"/>
      <c r="X144" s="157"/>
      <c r="AB144" s="95"/>
      <c r="AC144" s="157"/>
      <c r="AD144" s="158"/>
      <c r="AG144" s="189"/>
    </row>
    <row r="145" spans="1:28" s="1" customFormat="1" ht="15.75" customHeight="1">
      <c r="A145" s="266" t="s">
        <v>32</v>
      </c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S145" s="37"/>
      <c r="AB145" s="37"/>
    </row>
    <row r="146" spans="1:30" s="3" customFormat="1" ht="26.25" customHeight="1">
      <c r="A146" s="114" t="s">
        <v>28</v>
      </c>
      <c r="B146" s="114" t="s">
        <v>18</v>
      </c>
      <c r="C146" s="114" t="s">
        <v>19</v>
      </c>
      <c r="D146" s="206" t="s">
        <v>20</v>
      </c>
      <c r="E146" s="256" t="s">
        <v>21</v>
      </c>
      <c r="F146" s="171" t="s">
        <v>22</v>
      </c>
      <c r="G146" s="170"/>
      <c r="H146" s="171" t="s">
        <v>33</v>
      </c>
      <c r="I146" s="171" t="s">
        <v>34</v>
      </c>
      <c r="J146" s="171" t="s">
        <v>35</v>
      </c>
      <c r="K146" s="114"/>
      <c r="L146" s="217" t="s">
        <v>25</v>
      </c>
      <c r="M146" s="279" t="s">
        <v>36</v>
      </c>
      <c r="N146" s="280"/>
      <c r="O146" s="281"/>
      <c r="P146" s="127" t="s">
        <v>27</v>
      </c>
      <c r="Q146" s="128" t="s">
        <v>28</v>
      </c>
      <c r="S146" s="41"/>
      <c r="T146" s="42"/>
      <c r="U146" s="42"/>
      <c r="V146" s="42"/>
      <c r="W146" s="42"/>
      <c r="X146" s="42"/>
      <c r="AB146" s="41"/>
      <c r="AC146" s="42"/>
      <c r="AD146" s="43"/>
    </row>
    <row r="147" spans="1:29" s="5" customFormat="1" ht="13.5" customHeight="1">
      <c r="A147" s="24">
        <v>1</v>
      </c>
      <c r="B147" s="25">
        <v>550</v>
      </c>
      <c r="C147" s="26" t="s">
        <v>240</v>
      </c>
      <c r="D147" s="199" t="s">
        <v>90</v>
      </c>
      <c r="E147" s="214" t="s">
        <v>77</v>
      </c>
      <c r="F147" s="118" t="str">
        <f aca="true" t="shared" si="23" ref="F147:F155">CONCATENATE(I147,":",J147)</f>
        <v>1:04,9</v>
      </c>
      <c r="G147" s="46"/>
      <c r="H147" s="118">
        <f>LOOKUP(K147,$AS$2:$AZ$2,$AS$1:$AZ$1)</f>
        <v>2</v>
      </c>
      <c r="I147" s="172">
        <v>1</v>
      </c>
      <c r="J147" s="173" t="s">
        <v>464</v>
      </c>
      <c r="K147" s="174">
        <f aca="true" t="shared" si="24" ref="K147:K155">((I147*100)+J147)</f>
        <v>104.9</v>
      </c>
      <c r="L147" s="220" t="s">
        <v>109</v>
      </c>
      <c r="M147" s="46">
        <v>1</v>
      </c>
      <c r="N147" s="46"/>
      <c r="O147" s="46"/>
      <c r="P147" s="46"/>
      <c r="Q147" s="46"/>
      <c r="T147" s="50"/>
      <c r="U147" s="50"/>
      <c r="V147" s="50"/>
      <c r="W147" s="50"/>
      <c r="X147" s="50"/>
      <c r="AC147" s="50"/>
    </row>
    <row r="148" spans="1:30" s="5" customFormat="1" ht="13.5" customHeight="1">
      <c r="A148" s="24">
        <v>2</v>
      </c>
      <c r="B148" s="25">
        <v>8</v>
      </c>
      <c r="C148" s="26" t="s">
        <v>242</v>
      </c>
      <c r="D148" s="199" t="s">
        <v>98</v>
      </c>
      <c r="E148" s="214" t="s">
        <v>147</v>
      </c>
      <c r="F148" s="118" t="str">
        <f t="shared" si="23"/>
        <v>1:05,3</v>
      </c>
      <c r="G148" s="46"/>
      <c r="H148" s="118">
        <f aca="true" t="shared" si="25" ref="H148:H155">LOOKUP(K148,$AS$2:$AZ$2,$AS$1:$AZ$1)</f>
        <v>2</v>
      </c>
      <c r="I148" s="172">
        <v>1</v>
      </c>
      <c r="J148" s="173" t="s">
        <v>465</v>
      </c>
      <c r="K148" s="174">
        <f t="shared" si="24"/>
        <v>105.3</v>
      </c>
      <c r="L148" s="196" t="s">
        <v>148</v>
      </c>
      <c r="M148" s="46">
        <v>2</v>
      </c>
      <c r="N148" s="46"/>
      <c r="O148" s="46"/>
      <c r="P148" s="46"/>
      <c r="Q148" s="46"/>
      <c r="S148" s="49"/>
      <c r="AB148" s="49"/>
      <c r="AD148" s="50"/>
    </row>
    <row r="149" spans="1:30" s="5" customFormat="1" ht="13.5" customHeight="1">
      <c r="A149" s="24">
        <v>3</v>
      </c>
      <c r="B149" s="25">
        <v>710</v>
      </c>
      <c r="C149" s="26" t="s">
        <v>239</v>
      </c>
      <c r="D149" s="199" t="s">
        <v>106</v>
      </c>
      <c r="E149" s="214" t="s">
        <v>77</v>
      </c>
      <c r="F149" s="118" t="str">
        <f t="shared" si="23"/>
        <v>1:05,5</v>
      </c>
      <c r="G149" s="46"/>
      <c r="H149" s="118">
        <f t="shared" si="25"/>
        <v>2</v>
      </c>
      <c r="I149" s="172">
        <v>1</v>
      </c>
      <c r="J149" s="173" t="s">
        <v>466</v>
      </c>
      <c r="K149" s="174">
        <f t="shared" si="24"/>
        <v>105.5</v>
      </c>
      <c r="L149" s="220" t="s">
        <v>109</v>
      </c>
      <c r="M149" s="46">
        <v>3</v>
      </c>
      <c r="N149" s="46"/>
      <c r="O149" s="46"/>
      <c r="P149" s="46"/>
      <c r="Q149" s="46"/>
      <c r="S149" s="49"/>
      <c r="AB149" s="49"/>
      <c r="AD149" s="50"/>
    </row>
    <row r="150" spans="1:30" s="5" customFormat="1" ht="13.5" customHeight="1">
      <c r="A150" s="24">
        <v>4</v>
      </c>
      <c r="B150" s="25">
        <v>749</v>
      </c>
      <c r="C150" s="26" t="s">
        <v>220</v>
      </c>
      <c r="D150" s="199" t="s">
        <v>90</v>
      </c>
      <c r="E150" s="214" t="s">
        <v>241</v>
      </c>
      <c r="F150" s="118" t="str">
        <f t="shared" si="23"/>
        <v>1:05,7</v>
      </c>
      <c r="G150" s="46"/>
      <c r="H150" s="118">
        <f t="shared" si="25"/>
        <v>2</v>
      </c>
      <c r="I150" s="172">
        <v>1</v>
      </c>
      <c r="J150" s="173" t="s">
        <v>467</v>
      </c>
      <c r="K150" s="174">
        <f t="shared" si="24"/>
        <v>105.7</v>
      </c>
      <c r="L150" s="220" t="s">
        <v>122</v>
      </c>
      <c r="M150" s="46">
        <v>4</v>
      </c>
      <c r="N150" s="46"/>
      <c r="O150" s="46"/>
      <c r="P150" s="46"/>
      <c r="Q150" s="46"/>
      <c r="R150" s="47"/>
      <c r="S150" s="49"/>
      <c r="AA150" s="47"/>
      <c r="AB150" s="49"/>
      <c r="AD150" s="50"/>
    </row>
    <row r="151" spans="1:30" s="5" customFormat="1" ht="13.5" customHeight="1">
      <c r="A151" s="24">
        <v>5</v>
      </c>
      <c r="B151" s="25">
        <v>4</v>
      </c>
      <c r="C151" s="26" t="s">
        <v>238</v>
      </c>
      <c r="D151" s="230" t="s">
        <v>106</v>
      </c>
      <c r="E151" s="214" t="s">
        <v>147</v>
      </c>
      <c r="F151" s="118" t="str">
        <f t="shared" si="23"/>
        <v>1:06,0</v>
      </c>
      <c r="G151" s="46"/>
      <c r="H151" s="118">
        <f t="shared" si="25"/>
        <v>2</v>
      </c>
      <c r="I151" s="172">
        <v>1</v>
      </c>
      <c r="J151" s="173" t="s">
        <v>468</v>
      </c>
      <c r="K151" s="174">
        <f t="shared" si="24"/>
        <v>106</v>
      </c>
      <c r="L151" s="220" t="s">
        <v>148</v>
      </c>
      <c r="M151" s="46">
        <v>5</v>
      </c>
      <c r="N151" s="46"/>
      <c r="O151" s="46"/>
      <c r="P151" s="46"/>
      <c r="Q151" s="46"/>
      <c r="S151" s="49"/>
      <c r="AB151" s="49"/>
      <c r="AD151" s="50"/>
    </row>
    <row r="152" spans="1:30" s="5" customFormat="1" ht="13.5" customHeight="1">
      <c r="A152" s="24">
        <v>6</v>
      </c>
      <c r="B152" s="25">
        <v>48</v>
      </c>
      <c r="C152" s="26" t="s">
        <v>243</v>
      </c>
      <c r="D152" s="199" t="s">
        <v>84</v>
      </c>
      <c r="E152" s="215" t="s">
        <v>91</v>
      </c>
      <c r="F152" s="118" t="str">
        <f t="shared" si="23"/>
        <v>1:09,9</v>
      </c>
      <c r="G152" s="46"/>
      <c r="H152" s="118">
        <f t="shared" si="25"/>
        <v>3</v>
      </c>
      <c r="I152" s="172">
        <v>1</v>
      </c>
      <c r="J152" s="173" t="s">
        <v>469</v>
      </c>
      <c r="K152" s="174">
        <f t="shared" si="24"/>
        <v>109.9</v>
      </c>
      <c r="L152" s="220" t="s">
        <v>78</v>
      </c>
      <c r="M152" s="46">
        <v>1</v>
      </c>
      <c r="N152" s="46"/>
      <c r="O152" s="46"/>
      <c r="P152" s="46"/>
      <c r="Q152" s="46"/>
      <c r="S152" s="51"/>
      <c r="AB152" s="51"/>
      <c r="AD152" s="50"/>
    </row>
    <row r="153" spans="1:30" s="5" customFormat="1" ht="13.5" customHeight="1">
      <c r="A153" s="24">
        <v>7</v>
      </c>
      <c r="B153" s="63">
        <v>17</v>
      </c>
      <c r="C153" s="26" t="s">
        <v>244</v>
      </c>
      <c r="D153" s="199" t="s">
        <v>84</v>
      </c>
      <c r="E153" s="214" t="s">
        <v>245</v>
      </c>
      <c r="F153" s="118" t="str">
        <f t="shared" si="23"/>
        <v>1:10,2</v>
      </c>
      <c r="G153" s="46"/>
      <c r="H153" s="118">
        <f t="shared" si="25"/>
        <v>3</v>
      </c>
      <c r="I153" s="172">
        <v>1</v>
      </c>
      <c r="J153" s="173" t="s">
        <v>470</v>
      </c>
      <c r="K153" s="174">
        <f t="shared" si="24"/>
        <v>110.2</v>
      </c>
      <c r="L153" s="220" t="s">
        <v>246</v>
      </c>
      <c r="M153" s="46">
        <v>2</v>
      </c>
      <c r="N153" s="46"/>
      <c r="O153" s="46"/>
      <c r="P153" s="46"/>
      <c r="Q153" s="46"/>
      <c r="S153" s="51"/>
      <c r="AB153" s="51"/>
      <c r="AD153" s="50"/>
    </row>
    <row r="154" spans="1:29" s="5" customFormat="1" ht="13.5" customHeight="1">
      <c r="A154" s="24">
        <v>8</v>
      </c>
      <c r="B154" s="25">
        <v>514</v>
      </c>
      <c r="C154" s="26" t="s">
        <v>221</v>
      </c>
      <c r="D154" s="199" t="s">
        <v>98</v>
      </c>
      <c r="E154" s="214" t="s">
        <v>77</v>
      </c>
      <c r="F154" s="118" t="str">
        <f t="shared" si="23"/>
        <v>1:11,3</v>
      </c>
      <c r="G154" s="46"/>
      <c r="H154" s="118" t="str">
        <f t="shared" si="25"/>
        <v>1юн</v>
      </c>
      <c r="I154" s="172">
        <v>1</v>
      </c>
      <c r="J154" s="173" t="s">
        <v>471</v>
      </c>
      <c r="K154" s="174">
        <f t="shared" si="24"/>
        <v>111.3</v>
      </c>
      <c r="L154" s="220" t="s">
        <v>122</v>
      </c>
      <c r="M154" s="46">
        <v>3</v>
      </c>
      <c r="N154" s="46"/>
      <c r="O154" s="46"/>
      <c r="P154" s="46"/>
      <c r="Q154" s="46"/>
      <c r="T154" s="50"/>
      <c r="U154" s="50"/>
      <c r="V154" s="50"/>
      <c r="W154" s="50"/>
      <c r="X154" s="50"/>
      <c r="AC154" s="50"/>
    </row>
    <row r="155" spans="1:30" s="5" customFormat="1" ht="13.5" customHeight="1">
      <c r="A155" s="24">
        <v>9</v>
      </c>
      <c r="B155" s="25">
        <v>778</v>
      </c>
      <c r="C155" s="26" t="s">
        <v>247</v>
      </c>
      <c r="D155" s="199" t="s">
        <v>93</v>
      </c>
      <c r="E155" s="196" t="s">
        <v>75</v>
      </c>
      <c r="F155" s="118" t="str">
        <f t="shared" si="23"/>
        <v>1:14,6</v>
      </c>
      <c r="G155" s="46"/>
      <c r="H155" s="118" t="str">
        <f t="shared" si="25"/>
        <v>1юн</v>
      </c>
      <c r="I155" s="172">
        <v>1</v>
      </c>
      <c r="J155" s="173" t="s">
        <v>472</v>
      </c>
      <c r="K155" s="174">
        <f t="shared" si="24"/>
        <v>114.6</v>
      </c>
      <c r="L155" s="220" t="s">
        <v>113</v>
      </c>
      <c r="M155" s="46">
        <v>4</v>
      </c>
      <c r="N155" s="46"/>
      <c r="O155" s="46"/>
      <c r="P155" s="46"/>
      <c r="Q155" s="46"/>
      <c r="R155" s="47"/>
      <c r="S155" s="49"/>
      <c r="AA155" s="47"/>
      <c r="AB155" s="49"/>
      <c r="AD155" s="50"/>
    </row>
    <row r="156" spans="1:33" ht="15.75" customHeight="1">
      <c r="A156" s="282" t="s">
        <v>459</v>
      </c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S156" s="95"/>
      <c r="T156" s="157"/>
      <c r="U156" s="157"/>
      <c r="V156" s="157"/>
      <c r="W156" s="157"/>
      <c r="X156" s="157"/>
      <c r="AB156" s="95"/>
      <c r="AC156" s="157"/>
      <c r="AD156" s="158"/>
      <c r="AG156" s="189"/>
    </row>
    <row r="157" spans="1:28" s="1" customFormat="1" ht="15.75" customHeight="1">
      <c r="A157" s="278" t="s">
        <v>32</v>
      </c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S157" s="37"/>
      <c r="AB157" s="37"/>
    </row>
    <row r="158" spans="1:30" s="3" customFormat="1" ht="26.25" customHeight="1">
      <c r="A158" s="114" t="s">
        <v>28</v>
      </c>
      <c r="B158" s="114" t="s">
        <v>18</v>
      </c>
      <c r="C158" s="114" t="s">
        <v>19</v>
      </c>
      <c r="D158" s="206" t="s">
        <v>20</v>
      </c>
      <c r="E158" s="256" t="s">
        <v>21</v>
      </c>
      <c r="F158" s="171" t="s">
        <v>22</v>
      </c>
      <c r="G158" s="170"/>
      <c r="H158" s="171" t="s">
        <v>33</v>
      </c>
      <c r="I158" s="171" t="s">
        <v>34</v>
      </c>
      <c r="J158" s="171" t="s">
        <v>35</v>
      </c>
      <c r="K158" s="114"/>
      <c r="L158" s="217" t="s">
        <v>25</v>
      </c>
      <c r="M158" s="279" t="s">
        <v>36</v>
      </c>
      <c r="N158" s="280"/>
      <c r="O158" s="281"/>
      <c r="P158" s="127" t="s">
        <v>27</v>
      </c>
      <c r="Q158" s="128" t="s">
        <v>28</v>
      </c>
      <c r="S158" s="41"/>
      <c r="T158" s="42"/>
      <c r="U158" s="42"/>
      <c r="V158" s="42"/>
      <c r="W158" s="42"/>
      <c r="X158" s="42"/>
      <c r="AB158" s="41"/>
      <c r="AC158" s="42"/>
      <c r="AD158" s="43"/>
    </row>
    <row r="159" spans="1:30" s="5" customFormat="1" ht="15">
      <c r="A159" s="24">
        <v>1</v>
      </c>
      <c r="B159" s="25">
        <v>697</v>
      </c>
      <c r="C159" s="26" t="s">
        <v>250</v>
      </c>
      <c r="D159" s="199" t="s">
        <v>76</v>
      </c>
      <c r="E159" s="214" t="s">
        <v>77</v>
      </c>
      <c r="F159" s="118" t="str">
        <f>CONCATENATE(I159,":",J159)</f>
        <v>1:01,9</v>
      </c>
      <c r="G159" s="46"/>
      <c r="H159" s="118">
        <f>LOOKUP(K159,$AS$2:$AZ$2,$AS$1:$AZ$1)</f>
        <v>2</v>
      </c>
      <c r="I159" s="172">
        <v>1</v>
      </c>
      <c r="J159" s="173" t="s">
        <v>477</v>
      </c>
      <c r="K159" s="174">
        <f>((I159*100)+J159)</f>
        <v>101.9</v>
      </c>
      <c r="L159" s="220" t="s">
        <v>251</v>
      </c>
      <c r="M159" s="46"/>
      <c r="N159" s="46"/>
      <c r="O159" s="46"/>
      <c r="P159" s="46"/>
      <c r="Q159" s="46"/>
      <c r="S159" s="49"/>
      <c r="AB159" s="49"/>
      <c r="AD159" s="50"/>
    </row>
    <row r="160" spans="1:33" ht="15.75" customHeight="1">
      <c r="A160" s="282" t="s">
        <v>460</v>
      </c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S160" s="95"/>
      <c r="T160" s="157"/>
      <c r="U160" s="157"/>
      <c r="V160" s="157"/>
      <c r="W160" s="157"/>
      <c r="X160" s="157"/>
      <c r="AB160" s="95"/>
      <c r="AC160" s="157"/>
      <c r="AD160" s="158"/>
      <c r="AG160" s="189"/>
    </row>
    <row r="161" spans="1:28" s="1" customFormat="1" ht="15.75" customHeight="1">
      <c r="A161" s="278" t="s">
        <v>32</v>
      </c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S161" s="37"/>
      <c r="AB161" s="37"/>
    </row>
    <row r="162" spans="1:30" s="3" customFormat="1" ht="26.25" customHeight="1">
      <c r="A162" s="114" t="s">
        <v>28</v>
      </c>
      <c r="B162" s="114" t="s">
        <v>18</v>
      </c>
      <c r="C162" s="114" t="s">
        <v>19</v>
      </c>
      <c r="D162" s="206" t="s">
        <v>20</v>
      </c>
      <c r="E162" s="256" t="s">
        <v>21</v>
      </c>
      <c r="F162" s="171" t="s">
        <v>22</v>
      </c>
      <c r="G162" s="170"/>
      <c r="H162" s="171" t="s">
        <v>33</v>
      </c>
      <c r="I162" s="171" t="s">
        <v>34</v>
      </c>
      <c r="J162" s="171" t="s">
        <v>35</v>
      </c>
      <c r="K162" s="114"/>
      <c r="L162" s="217" t="s">
        <v>25</v>
      </c>
      <c r="M162" s="279" t="s">
        <v>36</v>
      </c>
      <c r="N162" s="280"/>
      <c r="O162" s="281"/>
      <c r="P162" s="127" t="s">
        <v>27</v>
      </c>
      <c r="Q162" s="128" t="s">
        <v>28</v>
      </c>
      <c r="S162" s="41"/>
      <c r="T162" s="42"/>
      <c r="U162" s="42"/>
      <c r="V162" s="42"/>
      <c r="W162" s="42"/>
      <c r="X162" s="42"/>
      <c r="AB162" s="41"/>
      <c r="AC162" s="42"/>
      <c r="AD162" s="43"/>
    </row>
    <row r="163" spans="1:29" s="5" customFormat="1" ht="15">
      <c r="A163" s="24">
        <v>1</v>
      </c>
      <c r="B163" s="25">
        <v>794</v>
      </c>
      <c r="C163" s="26" t="s">
        <v>230</v>
      </c>
      <c r="D163" s="199" t="s">
        <v>231</v>
      </c>
      <c r="E163" s="214" t="s">
        <v>207</v>
      </c>
      <c r="F163" s="118" t="str">
        <f>CONCATENATE(I163,"",J163)</f>
        <v>55,9</v>
      </c>
      <c r="G163" s="46"/>
      <c r="H163" s="118" t="str">
        <f aca="true" t="shared" si="26" ref="H163:H168">LOOKUP(K163,$AS$2:$AZ$2,$AS$1:$AZ$1)</f>
        <v>КМС</v>
      </c>
      <c r="I163" s="172"/>
      <c r="J163" s="173" t="s">
        <v>473</v>
      </c>
      <c r="K163" s="174">
        <f aca="true" t="shared" si="27" ref="K163:K169">((I163*100)+J163)</f>
        <v>55.9</v>
      </c>
      <c r="L163" s="220" t="s">
        <v>249</v>
      </c>
      <c r="M163" s="46"/>
      <c r="N163" s="46"/>
      <c r="O163" s="46"/>
      <c r="P163" s="46"/>
      <c r="Q163" s="46"/>
      <c r="T163" s="50"/>
      <c r="U163" s="50"/>
      <c r="V163" s="50"/>
      <c r="W163" s="50"/>
      <c r="X163" s="50"/>
      <c r="AC163" s="50"/>
    </row>
    <row r="164" spans="1:30" s="5" customFormat="1" ht="15">
      <c r="A164" s="24">
        <v>2</v>
      </c>
      <c r="B164" s="207">
        <v>9</v>
      </c>
      <c r="C164" s="208" t="s">
        <v>229</v>
      </c>
      <c r="D164" s="209" t="s">
        <v>206</v>
      </c>
      <c r="E164" s="219" t="s">
        <v>77</v>
      </c>
      <c r="F164" s="118" t="str">
        <f>CONCATENATE(I164,"",J164)</f>
        <v>58,7</v>
      </c>
      <c r="G164" s="46"/>
      <c r="H164" s="118">
        <f t="shared" si="26"/>
        <v>1</v>
      </c>
      <c r="I164" s="172"/>
      <c r="J164" s="173" t="s">
        <v>474</v>
      </c>
      <c r="K164" s="174">
        <f t="shared" si="27"/>
        <v>58.7</v>
      </c>
      <c r="L164" s="234" t="s">
        <v>175</v>
      </c>
      <c r="M164" s="46"/>
      <c r="N164" s="46"/>
      <c r="O164" s="46"/>
      <c r="P164" s="46"/>
      <c r="Q164" s="46"/>
      <c r="R164" s="47"/>
      <c r="S164" s="49"/>
      <c r="AA164" s="47"/>
      <c r="AB164" s="49"/>
      <c r="AD164" s="50"/>
    </row>
    <row r="165" spans="1:30" s="5" customFormat="1" ht="15">
      <c r="A165" s="24">
        <v>3</v>
      </c>
      <c r="B165" s="25">
        <v>519</v>
      </c>
      <c r="C165" s="26" t="s">
        <v>248</v>
      </c>
      <c r="D165" s="199" t="s">
        <v>191</v>
      </c>
      <c r="E165" s="214" t="s">
        <v>77</v>
      </c>
      <c r="F165" s="118" t="str">
        <f>CONCATENATE(I165,"",J165)</f>
        <v>59,6</v>
      </c>
      <c r="G165" s="46"/>
      <c r="H165" s="118">
        <f t="shared" si="26"/>
        <v>1</v>
      </c>
      <c r="I165" s="172"/>
      <c r="J165" s="173" t="s">
        <v>475</v>
      </c>
      <c r="K165" s="174">
        <f t="shared" si="27"/>
        <v>59.6</v>
      </c>
      <c r="L165" s="196" t="s">
        <v>109</v>
      </c>
      <c r="M165" s="46"/>
      <c r="N165" s="46"/>
      <c r="O165" s="46"/>
      <c r="P165" s="46"/>
      <c r="Q165" s="46"/>
      <c r="AD165" s="50"/>
    </row>
    <row r="166" spans="1:30" s="5" customFormat="1" ht="15">
      <c r="A166" s="24">
        <v>4</v>
      </c>
      <c r="B166" s="25">
        <v>394</v>
      </c>
      <c r="C166" s="46" t="s">
        <v>233</v>
      </c>
      <c r="D166" s="25">
        <v>2000</v>
      </c>
      <c r="E166" s="214" t="s">
        <v>228</v>
      </c>
      <c r="F166" s="118" t="str">
        <f>CONCATENATE(I166,":",J166)</f>
        <v>1:01,6</v>
      </c>
      <c r="G166" s="46"/>
      <c r="H166" s="118">
        <f t="shared" si="26"/>
        <v>2</v>
      </c>
      <c r="I166" s="172">
        <v>1</v>
      </c>
      <c r="J166" s="173" t="s">
        <v>476</v>
      </c>
      <c r="K166" s="174">
        <f t="shared" si="27"/>
        <v>101.6</v>
      </c>
      <c r="L166" s="214" t="s">
        <v>141</v>
      </c>
      <c r="M166" s="46"/>
      <c r="N166" s="46"/>
      <c r="O166" s="46"/>
      <c r="P166" s="46"/>
      <c r="Q166" s="46"/>
      <c r="AD166" s="50"/>
    </row>
    <row r="167" spans="1:30" s="5" customFormat="1" ht="15">
      <c r="A167" s="24">
        <v>5</v>
      </c>
      <c r="B167" s="25">
        <v>9</v>
      </c>
      <c r="C167" s="26" t="s">
        <v>252</v>
      </c>
      <c r="D167" s="199" t="s">
        <v>253</v>
      </c>
      <c r="E167" s="196" t="s">
        <v>209</v>
      </c>
      <c r="F167" s="118" t="str">
        <f>CONCATENATE(I167,":",J167)</f>
        <v>1:02,6</v>
      </c>
      <c r="G167" s="46"/>
      <c r="H167" s="118">
        <f t="shared" si="26"/>
        <v>2</v>
      </c>
      <c r="I167" s="172">
        <v>1</v>
      </c>
      <c r="J167" s="173" t="s">
        <v>478</v>
      </c>
      <c r="K167" s="174">
        <f t="shared" si="27"/>
        <v>102.6</v>
      </c>
      <c r="L167" s="220" t="s">
        <v>254</v>
      </c>
      <c r="M167" s="46"/>
      <c r="N167" s="46"/>
      <c r="O167" s="46"/>
      <c r="P167" s="46"/>
      <c r="Q167" s="46"/>
      <c r="S167" s="49"/>
      <c r="AB167" s="49"/>
      <c r="AD167" s="50"/>
    </row>
    <row r="168" spans="1:30" s="5" customFormat="1" ht="15">
      <c r="A168" s="24">
        <v>6</v>
      </c>
      <c r="B168" s="25">
        <v>199</v>
      </c>
      <c r="C168" s="46" t="s">
        <v>226</v>
      </c>
      <c r="D168" s="25">
        <v>2000</v>
      </c>
      <c r="E168" s="214" t="s">
        <v>77</v>
      </c>
      <c r="F168" s="118" t="str">
        <f>CONCATENATE(I168,":",J168)</f>
        <v>1:07,9</v>
      </c>
      <c r="G168" s="46"/>
      <c r="H168" s="118">
        <f t="shared" si="26"/>
        <v>3</v>
      </c>
      <c r="I168" s="172">
        <v>1</v>
      </c>
      <c r="J168" s="173" t="s">
        <v>479</v>
      </c>
      <c r="K168" s="174">
        <f t="shared" si="27"/>
        <v>107.9</v>
      </c>
      <c r="L168" s="214" t="s">
        <v>178</v>
      </c>
      <c r="M168" s="46"/>
      <c r="N168" s="46"/>
      <c r="O168" s="46"/>
      <c r="P168" s="46"/>
      <c r="Q168" s="46"/>
      <c r="AD168" s="50"/>
    </row>
    <row r="169" spans="1:30" s="5" customFormat="1" ht="15">
      <c r="A169" s="24"/>
      <c r="B169" s="25">
        <v>28</v>
      </c>
      <c r="C169" s="26" t="s">
        <v>227</v>
      </c>
      <c r="D169" s="199" t="s">
        <v>206</v>
      </c>
      <c r="E169" s="214" t="s">
        <v>228</v>
      </c>
      <c r="F169" s="118" t="str">
        <f>CONCATENATE(I169,"",J169)</f>
        <v>н.я.</v>
      </c>
      <c r="G169" s="46"/>
      <c r="H169" s="118"/>
      <c r="I169" s="172"/>
      <c r="J169" s="173" t="s">
        <v>458</v>
      </c>
      <c r="K169" s="174" t="e">
        <f t="shared" si="27"/>
        <v>#VALUE!</v>
      </c>
      <c r="L169" s="220" t="s">
        <v>141</v>
      </c>
      <c r="M169" s="46"/>
      <c r="N169" s="46"/>
      <c r="O169" s="46"/>
      <c r="P169" s="46"/>
      <c r="Q169" s="46"/>
      <c r="AD169" s="50"/>
    </row>
    <row r="170" spans="1:33" ht="15.75" customHeight="1">
      <c r="A170" s="265" t="s">
        <v>277</v>
      </c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S170" s="95"/>
      <c r="T170" s="157"/>
      <c r="U170" s="157"/>
      <c r="V170" s="157"/>
      <c r="W170" s="157"/>
      <c r="X170" s="157"/>
      <c r="AB170" s="95"/>
      <c r="AC170" s="157"/>
      <c r="AD170" s="158"/>
      <c r="AG170" s="189"/>
    </row>
    <row r="171" spans="1:28" s="1" customFormat="1" ht="15.75" customHeight="1">
      <c r="A171" s="266" t="s">
        <v>37</v>
      </c>
      <c r="B171" s="266"/>
      <c r="C171" s="266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S171" s="37"/>
      <c r="AB171" s="37"/>
    </row>
    <row r="172" spans="1:30" s="3" customFormat="1" ht="26.25" customHeight="1">
      <c r="A172" s="114" t="s">
        <v>28</v>
      </c>
      <c r="B172" s="114" t="s">
        <v>18</v>
      </c>
      <c r="C172" s="114" t="s">
        <v>19</v>
      </c>
      <c r="D172" s="206" t="s">
        <v>20</v>
      </c>
      <c r="E172" s="256" t="s">
        <v>21</v>
      </c>
      <c r="F172" s="171" t="s">
        <v>22</v>
      </c>
      <c r="G172" s="170"/>
      <c r="H172" s="171" t="s">
        <v>33</v>
      </c>
      <c r="I172" s="171" t="s">
        <v>34</v>
      </c>
      <c r="J172" s="171" t="s">
        <v>35</v>
      </c>
      <c r="K172" s="114"/>
      <c r="L172" s="217" t="s">
        <v>25</v>
      </c>
      <c r="M172" s="267" t="s">
        <v>36</v>
      </c>
      <c r="N172" s="268"/>
      <c r="O172" s="269"/>
      <c r="P172" s="127" t="s">
        <v>27</v>
      </c>
      <c r="Q172" s="128" t="s">
        <v>28</v>
      </c>
      <c r="S172" s="41"/>
      <c r="T172" s="42"/>
      <c r="U172" s="42"/>
      <c r="V172" s="42"/>
      <c r="W172" s="42"/>
      <c r="X172" s="42"/>
      <c r="AB172" s="41"/>
      <c r="AC172" s="42"/>
      <c r="AD172" s="43"/>
    </row>
    <row r="173" spans="1:30" s="5" customFormat="1" ht="15">
      <c r="A173" s="24">
        <v>1</v>
      </c>
      <c r="B173" s="25">
        <v>301</v>
      </c>
      <c r="C173" s="26" t="s">
        <v>96</v>
      </c>
      <c r="D173" s="205" t="s">
        <v>93</v>
      </c>
      <c r="E173" s="214" t="s">
        <v>75</v>
      </c>
      <c r="F173" s="118" t="str">
        <f aca="true" t="shared" si="28" ref="F173:F185">CONCATENATE(I173,":",J173)</f>
        <v>2:15,5</v>
      </c>
      <c r="G173" s="46"/>
      <c r="H173" s="25">
        <f aca="true" t="shared" si="29" ref="H173:H185">LOOKUP(K173,$BB$2:$BI$2,$BB$1:$BI$1)</f>
        <v>1</v>
      </c>
      <c r="I173" s="172">
        <v>2</v>
      </c>
      <c r="J173" s="173" t="s">
        <v>543</v>
      </c>
      <c r="K173" s="174">
        <f aca="true" t="shared" si="30" ref="K173:K186">((I173*100)+J173)</f>
        <v>215.5</v>
      </c>
      <c r="L173" s="214" t="s">
        <v>86</v>
      </c>
      <c r="M173" s="46"/>
      <c r="N173" s="46"/>
      <c r="O173" s="46"/>
      <c r="P173" s="46"/>
      <c r="Q173" s="46"/>
      <c r="S173" s="49"/>
      <c r="AB173" s="49"/>
      <c r="AD173" s="50"/>
    </row>
    <row r="174" spans="1:30" s="5" customFormat="1" ht="15">
      <c r="A174" s="24">
        <v>2</v>
      </c>
      <c r="B174" s="25">
        <v>789</v>
      </c>
      <c r="C174" s="26" t="s">
        <v>97</v>
      </c>
      <c r="D174" s="199" t="s">
        <v>98</v>
      </c>
      <c r="E174" s="214" t="s">
        <v>99</v>
      </c>
      <c r="F174" s="118" t="str">
        <f t="shared" si="28"/>
        <v>2:27,2</v>
      </c>
      <c r="G174" s="46"/>
      <c r="H174" s="25">
        <f t="shared" si="29"/>
        <v>2</v>
      </c>
      <c r="I174" s="172">
        <v>2</v>
      </c>
      <c r="J174" s="173" t="s">
        <v>544</v>
      </c>
      <c r="K174" s="174">
        <f t="shared" si="30"/>
        <v>227.2</v>
      </c>
      <c r="L174" s="196" t="s">
        <v>100</v>
      </c>
      <c r="M174" s="46"/>
      <c r="N174" s="46"/>
      <c r="O174" s="46"/>
      <c r="P174" s="46"/>
      <c r="Q174" s="46"/>
      <c r="S174" s="49"/>
      <c r="AB174" s="49"/>
      <c r="AD174" s="50"/>
    </row>
    <row r="175" spans="1:30" s="5" customFormat="1" ht="15">
      <c r="A175" s="24">
        <v>3</v>
      </c>
      <c r="B175" s="25">
        <v>15</v>
      </c>
      <c r="C175" s="26" t="s">
        <v>257</v>
      </c>
      <c r="D175" s="199" t="s">
        <v>90</v>
      </c>
      <c r="E175" s="214" t="s">
        <v>258</v>
      </c>
      <c r="F175" s="118" t="str">
        <f t="shared" si="28"/>
        <v>2:34,9</v>
      </c>
      <c r="G175" s="46"/>
      <c r="H175" s="25">
        <f t="shared" si="29"/>
        <v>2</v>
      </c>
      <c r="I175" s="172">
        <v>2</v>
      </c>
      <c r="J175" s="173" t="s">
        <v>545</v>
      </c>
      <c r="K175" s="174">
        <f t="shared" si="30"/>
        <v>234.9</v>
      </c>
      <c r="L175" s="196" t="s">
        <v>259</v>
      </c>
      <c r="M175" s="46"/>
      <c r="N175" s="46"/>
      <c r="O175" s="46"/>
      <c r="P175" s="46"/>
      <c r="Q175" s="46"/>
      <c r="R175" s="47"/>
      <c r="S175" s="49"/>
      <c r="AA175" s="47"/>
      <c r="AB175" s="49"/>
      <c r="AD175" s="50"/>
    </row>
    <row r="176" spans="1:30" s="5" customFormat="1" ht="15">
      <c r="A176" s="24">
        <v>4</v>
      </c>
      <c r="B176" s="25">
        <v>67</v>
      </c>
      <c r="C176" s="26" t="s">
        <v>267</v>
      </c>
      <c r="D176" s="199" t="s">
        <v>84</v>
      </c>
      <c r="E176" s="214" t="s">
        <v>258</v>
      </c>
      <c r="F176" s="118" t="str">
        <f t="shared" si="28"/>
        <v>2:36,6</v>
      </c>
      <c r="G176" s="46"/>
      <c r="H176" s="25">
        <f t="shared" si="29"/>
        <v>3</v>
      </c>
      <c r="I176" s="172">
        <v>2</v>
      </c>
      <c r="J176" s="173" t="s">
        <v>535</v>
      </c>
      <c r="K176" s="174">
        <f t="shared" si="30"/>
        <v>236.6</v>
      </c>
      <c r="L176" s="196" t="s">
        <v>259</v>
      </c>
      <c r="M176" s="46"/>
      <c r="N176" s="46"/>
      <c r="O176" s="46"/>
      <c r="P176" s="46"/>
      <c r="Q176" s="46"/>
      <c r="S176" s="51"/>
      <c r="AB176" s="51"/>
      <c r="AD176" s="50"/>
    </row>
    <row r="177" spans="1:29" s="5" customFormat="1" ht="15">
      <c r="A177" s="24">
        <v>5</v>
      </c>
      <c r="B177" s="25">
        <v>712</v>
      </c>
      <c r="C177" s="26" t="s">
        <v>255</v>
      </c>
      <c r="D177" s="199" t="s">
        <v>90</v>
      </c>
      <c r="E177" s="214" t="s">
        <v>77</v>
      </c>
      <c r="F177" s="118" t="str">
        <f t="shared" si="28"/>
        <v>2:43,2</v>
      </c>
      <c r="G177" s="46"/>
      <c r="H177" s="25">
        <f t="shared" si="29"/>
        <v>3</v>
      </c>
      <c r="I177" s="172">
        <v>2</v>
      </c>
      <c r="J177" s="173" t="s">
        <v>511</v>
      </c>
      <c r="K177" s="174">
        <f t="shared" si="30"/>
        <v>243.2</v>
      </c>
      <c r="L177" s="196" t="s">
        <v>256</v>
      </c>
      <c r="M177" s="46"/>
      <c r="N177" s="46"/>
      <c r="O177" s="46"/>
      <c r="P177" s="46"/>
      <c r="Q177" s="46"/>
      <c r="T177" s="50"/>
      <c r="U177" s="50"/>
      <c r="V177" s="50"/>
      <c r="W177" s="50"/>
      <c r="X177" s="50"/>
      <c r="AC177" s="50"/>
    </row>
    <row r="178" spans="1:30" s="5" customFormat="1" ht="15">
      <c r="A178" s="24">
        <v>6</v>
      </c>
      <c r="B178" s="25">
        <v>744</v>
      </c>
      <c r="C178" s="26" t="s">
        <v>263</v>
      </c>
      <c r="D178" s="199" t="s">
        <v>106</v>
      </c>
      <c r="E178" s="214" t="s">
        <v>261</v>
      </c>
      <c r="F178" s="118" t="str">
        <f t="shared" si="28"/>
        <v>2:43,3</v>
      </c>
      <c r="G178" s="46"/>
      <c r="H178" s="25">
        <f t="shared" si="29"/>
        <v>3</v>
      </c>
      <c r="I178" s="172">
        <v>2</v>
      </c>
      <c r="J178" s="173" t="s">
        <v>536</v>
      </c>
      <c r="K178" s="174">
        <f t="shared" si="30"/>
        <v>243.3</v>
      </c>
      <c r="L178" s="196" t="s">
        <v>262</v>
      </c>
      <c r="M178" s="46"/>
      <c r="N178" s="46"/>
      <c r="O178" s="46"/>
      <c r="P178" s="46"/>
      <c r="Q178" s="46"/>
      <c r="R178" s="47"/>
      <c r="S178" s="49"/>
      <c r="AA178" s="47"/>
      <c r="AB178" s="49"/>
      <c r="AD178" s="50"/>
    </row>
    <row r="179" spans="1:30" s="5" customFormat="1" ht="15">
      <c r="A179" s="24">
        <v>7</v>
      </c>
      <c r="B179" s="25">
        <v>79</v>
      </c>
      <c r="C179" s="26" t="s">
        <v>266</v>
      </c>
      <c r="D179" s="199" t="s">
        <v>106</v>
      </c>
      <c r="E179" s="214" t="s">
        <v>258</v>
      </c>
      <c r="F179" s="118" t="str">
        <f t="shared" si="28"/>
        <v>2:43,4</v>
      </c>
      <c r="G179" s="46"/>
      <c r="H179" s="25">
        <f t="shared" si="29"/>
        <v>3</v>
      </c>
      <c r="I179" s="172">
        <v>2</v>
      </c>
      <c r="J179" s="173" t="s">
        <v>537</v>
      </c>
      <c r="K179" s="174">
        <f t="shared" si="30"/>
        <v>243.4</v>
      </c>
      <c r="L179" s="196" t="s">
        <v>259</v>
      </c>
      <c r="M179" s="46"/>
      <c r="N179" s="46"/>
      <c r="O179" s="46"/>
      <c r="P179" s="46"/>
      <c r="Q179" s="46"/>
      <c r="S179" s="51"/>
      <c r="AB179" s="51"/>
      <c r="AD179" s="50"/>
    </row>
    <row r="180" spans="1:87" s="142" customFormat="1" ht="15">
      <c r="A180" s="24">
        <v>8</v>
      </c>
      <c r="B180" s="25">
        <v>32</v>
      </c>
      <c r="C180" s="26" t="s">
        <v>268</v>
      </c>
      <c r="D180" s="199" t="s">
        <v>106</v>
      </c>
      <c r="E180" s="220" t="s">
        <v>258</v>
      </c>
      <c r="F180" s="118" t="str">
        <f t="shared" si="28"/>
        <v>2:45,8</v>
      </c>
      <c r="G180" s="46"/>
      <c r="H180" s="25">
        <f t="shared" si="29"/>
        <v>3</v>
      </c>
      <c r="I180" s="172">
        <v>2</v>
      </c>
      <c r="J180" s="173" t="s">
        <v>538</v>
      </c>
      <c r="K180" s="174">
        <f t="shared" si="30"/>
        <v>245.8</v>
      </c>
      <c r="L180" s="196" t="s">
        <v>259</v>
      </c>
      <c r="M180" s="46"/>
      <c r="N180" s="46"/>
      <c r="O180" s="46"/>
      <c r="P180" s="46"/>
      <c r="Q180" s="46"/>
      <c r="R180" s="5"/>
      <c r="S180" s="51"/>
      <c r="T180" s="5"/>
      <c r="U180" s="5"/>
      <c r="V180" s="5"/>
      <c r="W180" s="5"/>
      <c r="X180" s="5"/>
      <c r="Y180" s="5"/>
      <c r="Z180" s="5"/>
      <c r="AA180" s="5"/>
      <c r="AB180" s="51"/>
      <c r="AC180" s="5"/>
      <c r="AD180" s="50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</row>
    <row r="181" spans="1:30" s="5" customFormat="1" ht="15">
      <c r="A181" s="24">
        <v>9</v>
      </c>
      <c r="B181" s="25">
        <v>53</v>
      </c>
      <c r="C181" s="26" t="s">
        <v>265</v>
      </c>
      <c r="D181" s="199" t="s">
        <v>84</v>
      </c>
      <c r="E181" s="214" t="s">
        <v>258</v>
      </c>
      <c r="F181" s="118" t="str">
        <f t="shared" si="28"/>
        <v>2:46,2</v>
      </c>
      <c r="G181" s="46"/>
      <c r="H181" s="25">
        <f t="shared" si="29"/>
        <v>3</v>
      </c>
      <c r="I181" s="172">
        <v>2</v>
      </c>
      <c r="J181" s="173" t="s">
        <v>539</v>
      </c>
      <c r="K181" s="174">
        <f t="shared" si="30"/>
        <v>246.2</v>
      </c>
      <c r="L181" s="196" t="s">
        <v>259</v>
      </c>
      <c r="M181" s="46"/>
      <c r="N181" s="46"/>
      <c r="O181" s="46"/>
      <c r="P181" s="46"/>
      <c r="Q181" s="46"/>
      <c r="S181" s="51"/>
      <c r="AB181" s="51"/>
      <c r="AD181" s="50"/>
    </row>
    <row r="182" spans="1:30" s="5" customFormat="1" ht="15">
      <c r="A182" s="24">
        <v>10</v>
      </c>
      <c r="B182" s="25">
        <v>101</v>
      </c>
      <c r="C182" s="26" t="s">
        <v>270</v>
      </c>
      <c r="D182" s="199" t="s">
        <v>106</v>
      </c>
      <c r="E182" s="214" t="s">
        <v>258</v>
      </c>
      <c r="F182" s="118" t="str">
        <f t="shared" si="28"/>
        <v>2:52,0</v>
      </c>
      <c r="G182" s="46"/>
      <c r="H182" s="25" t="str">
        <f t="shared" si="29"/>
        <v>1юн</v>
      </c>
      <c r="I182" s="172">
        <v>2</v>
      </c>
      <c r="J182" s="173" t="s">
        <v>540</v>
      </c>
      <c r="K182" s="174">
        <f t="shared" si="30"/>
        <v>252</v>
      </c>
      <c r="L182" s="196" t="s">
        <v>259</v>
      </c>
      <c r="M182" s="46"/>
      <c r="N182" s="46"/>
      <c r="O182" s="46"/>
      <c r="P182" s="46"/>
      <c r="Q182" s="46"/>
      <c r="S182" s="51"/>
      <c r="AB182" s="51"/>
      <c r="AD182" s="50"/>
    </row>
    <row r="183" spans="1:30" s="5" customFormat="1" ht="15">
      <c r="A183" s="24">
        <v>11</v>
      </c>
      <c r="B183" s="25">
        <v>409</v>
      </c>
      <c r="C183" s="26" t="s">
        <v>264</v>
      </c>
      <c r="D183" s="205" t="s">
        <v>84</v>
      </c>
      <c r="E183" s="214" t="s">
        <v>261</v>
      </c>
      <c r="F183" s="118" t="str">
        <f t="shared" si="28"/>
        <v>2:54,7</v>
      </c>
      <c r="G183" s="46"/>
      <c r="H183" s="25" t="str">
        <f t="shared" si="29"/>
        <v>1юн</v>
      </c>
      <c r="I183" s="172">
        <v>2</v>
      </c>
      <c r="J183" s="173" t="s">
        <v>541</v>
      </c>
      <c r="K183" s="174">
        <f t="shared" si="30"/>
        <v>254.7</v>
      </c>
      <c r="L183" s="214" t="s">
        <v>262</v>
      </c>
      <c r="M183" s="46"/>
      <c r="N183" s="46"/>
      <c r="O183" s="46"/>
      <c r="P183" s="46"/>
      <c r="Q183" s="46"/>
      <c r="S183" s="49"/>
      <c r="AB183" s="49"/>
      <c r="AD183" s="50"/>
    </row>
    <row r="184" spans="1:29" s="5" customFormat="1" ht="15">
      <c r="A184" s="24">
        <v>12</v>
      </c>
      <c r="B184" s="25">
        <v>16</v>
      </c>
      <c r="C184" s="26" t="s">
        <v>260</v>
      </c>
      <c r="D184" s="199" t="s">
        <v>98</v>
      </c>
      <c r="E184" s="214" t="s">
        <v>261</v>
      </c>
      <c r="F184" s="118" t="str">
        <f t="shared" si="28"/>
        <v>3:06,0</v>
      </c>
      <c r="G184" s="46"/>
      <c r="H184" s="25" t="str">
        <f t="shared" si="29"/>
        <v>2юн</v>
      </c>
      <c r="I184" s="172">
        <v>3</v>
      </c>
      <c r="J184" s="173" t="s">
        <v>468</v>
      </c>
      <c r="K184" s="174">
        <f t="shared" si="30"/>
        <v>306</v>
      </c>
      <c r="L184" s="196" t="s">
        <v>262</v>
      </c>
      <c r="M184" s="46"/>
      <c r="N184" s="46"/>
      <c r="O184" s="46"/>
      <c r="P184" s="46"/>
      <c r="Q184" s="46"/>
      <c r="T184" s="50"/>
      <c r="U184" s="50"/>
      <c r="V184" s="50"/>
      <c r="W184" s="50"/>
      <c r="X184" s="50"/>
      <c r="AC184" s="50"/>
    </row>
    <row r="185" spans="1:29" s="5" customFormat="1" ht="15">
      <c r="A185" s="24">
        <v>13</v>
      </c>
      <c r="B185" s="25">
        <v>17</v>
      </c>
      <c r="C185" s="26" t="s">
        <v>269</v>
      </c>
      <c r="D185" s="199" t="s">
        <v>219</v>
      </c>
      <c r="E185" s="220" t="s">
        <v>258</v>
      </c>
      <c r="F185" s="118" t="str">
        <f t="shared" si="28"/>
        <v>3:07,5</v>
      </c>
      <c r="G185" s="46"/>
      <c r="H185" s="25" t="str">
        <f t="shared" si="29"/>
        <v>2юн</v>
      </c>
      <c r="I185" s="172">
        <v>3</v>
      </c>
      <c r="J185" s="173" t="s">
        <v>542</v>
      </c>
      <c r="K185" s="174">
        <f t="shared" si="30"/>
        <v>307.5</v>
      </c>
      <c r="L185" s="196" t="s">
        <v>259</v>
      </c>
      <c r="M185" s="46"/>
      <c r="N185" s="46"/>
      <c r="O185" s="46"/>
      <c r="P185" s="46"/>
      <c r="Q185" s="46"/>
      <c r="T185" s="50"/>
      <c r="U185" s="50"/>
      <c r="V185" s="50"/>
      <c r="W185" s="50"/>
      <c r="X185" s="50"/>
      <c r="AC185" s="50"/>
    </row>
    <row r="186" spans="1:30" s="5" customFormat="1" ht="15">
      <c r="A186" s="24"/>
      <c r="B186" s="25">
        <v>307</v>
      </c>
      <c r="C186" s="26" t="s">
        <v>92</v>
      </c>
      <c r="D186" s="199" t="s">
        <v>93</v>
      </c>
      <c r="E186" s="214" t="s">
        <v>94</v>
      </c>
      <c r="F186" s="118" t="str">
        <f>CONCATENATE(I186,"",J186)</f>
        <v>н.я.</v>
      </c>
      <c r="G186" s="46"/>
      <c r="H186" s="25"/>
      <c r="I186" s="172" t="s">
        <v>458</v>
      </c>
      <c r="J186" s="173"/>
      <c r="K186" s="174" t="e">
        <f t="shared" si="30"/>
        <v>#VALUE!</v>
      </c>
      <c r="L186" s="196" t="s">
        <v>95</v>
      </c>
      <c r="M186" s="46"/>
      <c r="N186" s="46"/>
      <c r="O186" s="46"/>
      <c r="P186" s="46"/>
      <c r="Q186" s="46"/>
      <c r="S186" s="49"/>
      <c r="AB186" s="49"/>
      <c r="AD186" s="50"/>
    </row>
    <row r="187" spans="1:33" ht="15.75" customHeight="1">
      <c r="A187" s="265" t="s">
        <v>459</v>
      </c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S187" s="95"/>
      <c r="T187" s="157"/>
      <c r="U187" s="157"/>
      <c r="V187" s="157"/>
      <c r="W187" s="157"/>
      <c r="X187" s="157"/>
      <c r="AB187" s="95"/>
      <c r="AC187" s="157"/>
      <c r="AD187" s="158"/>
      <c r="AG187" s="189"/>
    </row>
    <row r="188" spans="1:28" s="1" customFormat="1" ht="15.75" customHeight="1">
      <c r="A188" s="266" t="s">
        <v>37</v>
      </c>
      <c r="B188" s="266"/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S188" s="37"/>
      <c r="AB188" s="37"/>
    </row>
    <row r="189" spans="1:30" s="3" customFormat="1" ht="26.25" customHeight="1">
      <c r="A189" s="114" t="s">
        <v>28</v>
      </c>
      <c r="B189" s="114" t="s">
        <v>18</v>
      </c>
      <c r="C189" s="114" t="s">
        <v>19</v>
      </c>
      <c r="D189" s="206" t="s">
        <v>20</v>
      </c>
      <c r="E189" s="256" t="s">
        <v>21</v>
      </c>
      <c r="F189" s="171" t="s">
        <v>22</v>
      </c>
      <c r="G189" s="170"/>
      <c r="H189" s="171" t="s">
        <v>33</v>
      </c>
      <c r="I189" s="171" t="s">
        <v>34</v>
      </c>
      <c r="J189" s="171" t="s">
        <v>35</v>
      </c>
      <c r="K189" s="114"/>
      <c r="L189" s="217" t="s">
        <v>25</v>
      </c>
      <c r="M189" s="267" t="s">
        <v>36</v>
      </c>
      <c r="N189" s="268"/>
      <c r="O189" s="269"/>
      <c r="P189" s="127" t="s">
        <v>27</v>
      </c>
      <c r="Q189" s="128" t="s">
        <v>28</v>
      </c>
      <c r="S189" s="41"/>
      <c r="T189" s="42"/>
      <c r="U189" s="42"/>
      <c r="V189" s="42"/>
      <c r="W189" s="42"/>
      <c r="X189" s="42"/>
      <c r="AB189" s="41"/>
      <c r="AC189" s="42"/>
      <c r="AD189" s="43"/>
    </row>
    <row r="190" spans="1:30" s="5" customFormat="1" ht="15">
      <c r="A190" s="24">
        <v>1</v>
      </c>
      <c r="B190" s="25">
        <v>465</v>
      </c>
      <c r="C190" s="26" t="s">
        <v>87</v>
      </c>
      <c r="D190" s="199" t="s">
        <v>76</v>
      </c>
      <c r="E190" s="214" t="s">
        <v>77</v>
      </c>
      <c r="F190" s="118" t="str">
        <f>CONCATENATE(I190,":",J190)</f>
        <v>2:22,9</v>
      </c>
      <c r="G190" s="46"/>
      <c r="H190" s="25">
        <f>LOOKUP(K190,$BB$2:$BI$2,$BB$1:$BI$1)</f>
        <v>1</v>
      </c>
      <c r="I190" s="172">
        <v>2</v>
      </c>
      <c r="J190" s="173" t="s">
        <v>547</v>
      </c>
      <c r="K190" s="174">
        <f>((I190*100)+J190)</f>
        <v>222.9</v>
      </c>
      <c r="L190" s="196" t="s">
        <v>88</v>
      </c>
      <c r="M190" s="46"/>
      <c r="N190" s="46"/>
      <c r="O190" s="46"/>
      <c r="P190" s="46"/>
      <c r="Q190" s="46"/>
      <c r="R190" s="47"/>
      <c r="S190" s="49"/>
      <c r="AA190" s="47"/>
      <c r="AB190" s="49"/>
      <c r="AD190" s="50"/>
    </row>
    <row r="191" spans="1:29" s="5" customFormat="1" ht="15">
      <c r="A191" s="24">
        <v>2</v>
      </c>
      <c r="B191" s="25">
        <v>98</v>
      </c>
      <c r="C191" s="26" t="s">
        <v>271</v>
      </c>
      <c r="D191" s="199" t="s">
        <v>76</v>
      </c>
      <c r="E191" s="214" t="s">
        <v>209</v>
      </c>
      <c r="F191" s="118" t="str">
        <f>CONCATENATE(I191,":",J191)</f>
        <v>2:29,0</v>
      </c>
      <c r="G191" s="46"/>
      <c r="H191" s="25">
        <f>LOOKUP(K191,$BB$2:$BI$2,$BB$1:$BI$1)</f>
        <v>2</v>
      </c>
      <c r="I191" s="172">
        <v>2</v>
      </c>
      <c r="J191" s="173" t="s">
        <v>548</v>
      </c>
      <c r="K191" s="174">
        <f>((I191*100)+J191)</f>
        <v>229</v>
      </c>
      <c r="L191" s="196" t="s">
        <v>141</v>
      </c>
      <c r="M191" s="46"/>
      <c r="N191" s="46"/>
      <c r="O191" s="46"/>
      <c r="P191" s="46"/>
      <c r="Q191" s="46"/>
      <c r="T191" s="50"/>
      <c r="U191" s="50"/>
      <c r="V191" s="50"/>
      <c r="W191" s="50"/>
      <c r="X191" s="50"/>
      <c r="AC191" s="50"/>
    </row>
    <row r="192" spans="1:33" ht="15.75" customHeight="1">
      <c r="A192" s="265" t="s">
        <v>460</v>
      </c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S192" s="95"/>
      <c r="T192" s="157"/>
      <c r="U192" s="157"/>
      <c r="V192" s="157"/>
      <c r="W192" s="157"/>
      <c r="X192" s="157"/>
      <c r="AB192" s="95"/>
      <c r="AC192" s="157"/>
      <c r="AD192" s="158"/>
      <c r="AG192" s="189"/>
    </row>
    <row r="193" spans="1:28" s="1" customFormat="1" ht="15.75" customHeight="1">
      <c r="A193" s="266" t="s">
        <v>37</v>
      </c>
      <c r="B193" s="266"/>
      <c r="C193" s="266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S193" s="37"/>
      <c r="AB193" s="37"/>
    </row>
    <row r="194" spans="1:30" s="3" customFormat="1" ht="26.25" customHeight="1">
      <c r="A194" s="114" t="s">
        <v>28</v>
      </c>
      <c r="B194" s="114" t="s">
        <v>18</v>
      </c>
      <c r="C194" s="114" t="s">
        <v>19</v>
      </c>
      <c r="D194" s="206" t="s">
        <v>20</v>
      </c>
      <c r="E194" s="256" t="s">
        <v>21</v>
      </c>
      <c r="F194" s="171" t="s">
        <v>22</v>
      </c>
      <c r="G194" s="170"/>
      <c r="H194" s="171" t="s">
        <v>33</v>
      </c>
      <c r="I194" s="171" t="s">
        <v>34</v>
      </c>
      <c r="J194" s="171" t="s">
        <v>35</v>
      </c>
      <c r="K194" s="114"/>
      <c r="L194" s="217" t="s">
        <v>25</v>
      </c>
      <c r="M194" s="267" t="s">
        <v>36</v>
      </c>
      <c r="N194" s="268"/>
      <c r="O194" s="269"/>
      <c r="P194" s="127" t="s">
        <v>27</v>
      </c>
      <c r="Q194" s="128" t="s">
        <v>28</v>
      </c>
      <c r="S194" s="41"/>
      <c r="T194" s="42"/>
      <c r="U194" s="42"/>
      <c r="V194" s="42"/>
      <c r="W194" s="42"/>
      <c r="X194" s="42"/>
      <c r="AB194" s="41"/>
      <c r="AC194" s="42"/>
      <c r="AD194" s="43"/>
    </row>
    <row r="195" spans="1:30" s="5" customFormat="1" ht="15">
      <c r="A195" s="24">
        <v>1</v>
      </c>
      <c r="B195" s="25">
        <v>9</v>
      </c>
      <c r="C195" s="26" t="s">
        <v>252</v>
      </c>
      <c r="D195" s="205" t="s">
        <v>253</v>
      </c>
      <c r="E195" s="214" t="s">
        <v>209</v>
      </c>
      <c r="F195" s="118" t="str">
        <f>CONCATENATE(I195,":",J195)</f>
        <v>2:21,5</v>
      </c>
      <c r="G195" s="46"/>
      <c r="H195" s="25">
        <f>LOOKUP(K195,$BB$2:$BI$2,$BB$1:$BI$1)</f>
        <v>1</v>
      </c>
      <c r="I195" s="172">
        <v>2</v>
      </c>
      <c r="J195" s="173" t="s">
        <v>546</v>
      </c>
      <c r="K195" s="174">
        <f>((I195*100)+J195)</f>
        <v>221.5</v>
      </c>
      <c r="L195" s="214" t="s">
        <v>254</v>
      </c>
      <c r="M195" s="46"/>
      <c r="N195" s="46"/>
      <c r="O195" s="46"/>
      <c r="P195" s="46"/>
      <c r="Q195" s="46"/>
      <c r="S195" s="49"/>
      <c r="AB195" s="49"/>
      <c r="AD195" s="50"/>
    </row>
    <row r="196" spans="1:30" s="5" customFormat="1" ht="15">
      <c r="A196" s="24">
        <v>2</v>
      </c>
      <c r="B196" s="25">
        <v>90</v>
      </c>
      <c r="C196" s="26" t="s">
        <v>272</v>
      </c>
      <c r="D196" s="199" t="s">
        <v>197</v>
      </c>
      <c r="E196" s="214" t="s">
        <v>258</v>
      </c>
      <c r="F196" s="118" t="str">
        <f>CONCATENATE(I196,":",J196)</f>
        <v>2:34,5</v>
      </c>
      <c r="G196" s="46"/>
      <c r="H196" s="25">
        <f>LOOKUP(K196,$BB$2:$BI$2,$BB$1:$BI$1)</f>
        <v>2</v>
      </c>
      <c r="I196" s="172">
        <v>2</v>
      </c>
      <c r="J196" s="173" t="s">
        <v>549</v>
      </c>
      <c r="K196" s="174">
        <f>((I196*100)+J196)</f>
        <v>234.5</v>
      </c>
      <c r="L196" s="196" t="s">
        <v>259</v>
      </c>
      <c r="M196" s="46"/>
      <c r="N196" s="46"/>
      <c r="O196" s="46"/>
      <c r="P196" s="46"/>
      <c r="Q196" s="46"/>
      <c r="S196" s="49"/>
      <c r="AB196" s="49"/>
      <c r="AD196" s="50"/>
    </row>
    <row r="197" spans="1:28" s="1" customFormat="1" ht="15.75" customHeight="1">
      <c r="A197" s="271" t="s">
        <v>277</v>
      </c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S197" s="35"/>
      <c r="AB197" s="35"/>
    </row>
    <row r="198" spans="1:28" s="1" customFormat="1" ht="15.75" customHeight="1">
      <c r="A198" s="266" t="s">
        <v>39</v>
      </c>
      <c r="B198" s="266"/>
      <c r="C198" s="266"/>
      <c r="D198" s="266"/>
      <c r="E198" s="266"/>
      <c r="F198" s="266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S198" s="37"/>
      <c r="AB198" s="37"/>
    </row>
    <row r="199" spans="1:30" s="3" customFormat="1" ht="26.25" customHeight="1">
      <c r="A199" s="114" t="s">
        <v>28</v>
      </c>
      <c r="B199" s="114" t="s">
        <v>18</v>
      </c>
      <c r="C199" s="114" t="s">
        <v>19</v>
      </c>
      <c r="D199" s="206" t="s">
        <v>20</v>
      </c>
      <c r="E199" s="256" t="s">
        <v>21</v>
      </c>
      <c r="F199" s="171" t="s">
        <v>22</v>
      </c>
      <c r="G199" s="170"/>
      <c r="H199" s="171" t="s">
        <v>33</v>
      </c>
      <c r="I199" s="171" t="s">
        <v>34</v>
      </c>
      <c r="J199" s="171" t="s">
        <v>35</v>
      </c>
      <c r="K199" s="114"/>
      <c r="L199" s="217" t="s">
        <v>25</v>
      </c>
      <c r="M199" s="267" t="s">
        <v>36</v>
      </c>
      <c r="N199" s="268"/>
      <c r="O199" s="269"/>
      <c r="P199" s="127" t="s">
        <v>27</v>
      </c>
      <c r="Q199" s="128" t="s">
        <v>28</v>
      </c>
      <c r="S199" s="41"/>
      <c r="T199" s="42"/>
      <c r="U199" s="42"/>
      <c r="V199" s="42"/>
      <c r="W199" s="42"/>
      <c r="X199" s="42"/>
      <c r="AB199" s="41"/>
      <c r="AC199" s="42"/>
      <c r="AD199" s="43"/>
    </row>
    <row r="200" spans="1:30" s="5" customFormat="1" ht="16.5" customHeight="1">
      <c r="A200" s="24">
        <v>1</v>
      </c>
      <c r="B200" s="25">
        <v>301</v>
      </c>
      <c r="C200" s="26" t="s">
        <v>96</v>
      </c>
      <c r="D200" s="199" t="s">
        <v>93</v>
      </c>
      <c r="E200" s="214" t="s">
        <v>75</v>
      </c>
      <c r="F200" s="118" t="str">
        <f>CONCATENATE(I200,":",J200)</f>
        <v>4:36,5</v>
      </c>
      <c r="G200" s="46"/>
      <c r="H200" s="25">
        <f>LOOKUP(K200,$BK$2:$BR$2,$BK$1:$BR$1)</f>
        <v>1</v>
      </c>
      <c r="I200" s="172">
        <v>4</v>
      </c>
      <c r="J200" s="173" t="s">
        <v>499</v>
      </c>
      <c r="K200" s="174">
        <f>((I200*100)+J200)</f>
        <v>436.5</v>
      </c>
      <c r="L200" s="196" t="s">
        <v>86</v>
      </c>
      <c r="M200" s="46"/>
      <c r="N200" s="46"/>
      <c r="O200" s="46"/>
      <c r="P200" s="46"/>
      <c r="Q200" s="46"/>
      <c r="S200" s="49"/>
      <c r="AB200" s="49"/>
      <c r="AD200" s="50"/>
    </row>
    <row r="201" spans="1:30" s="5" customFormat="1" ht="16.5" customHeight="1">
      <c r="A201" s="24">
        <v>2</v>
      </c>
      <c r="B201" s="25">
        <v>789</v>
      </c>
      <c r="C201" s="26" t="s">
        <v>97</v>
      </c>
      <c r="D201" s="199" t="s">
        <v>98</v>
      </c>
      <c r="E201" s="214" t="s">
        <v>99</v>
      </c>
      <c r="F201" s="118" t="str">
        <f>CONCATENATE(I201,":",J201)</f>
        <v>5:12,1</v>
      </c>
      <c r="G201" s="46"/>
      <c r="H201" s="25">
        <f>LOOKUP(K201,$BK$2:$BR$2,$BK$1:$BR$1)</f>
        <v>2</v>
      </c>
      <c r="I201" s="172">
        <v>5</v>
      </c>
      <c r="J201" s="173" t="s">
        <v>502</v>
      </c>
      <c r="K201" s="174">
        <f>((I201*100)+J201)</f>
        <v>512.1</v>
      </c>
      <c r="L201" s="196" t="s">
        <v>100</v>
      </c>
      <c r="M201" s="46"/>
      <c r="N201" s="46"/>
      <c r="O201" s="46"/>
      <c r="P201" s="46"/>
      <c r="Q201" s="46"/>
      <c r="S201" s="51"/>
      <c r="AB201" s="51"/>
      <c r="AD201" s="50"/>
    </row>
    <row r="202" spans="1:30" s="5" customFormat="1" ht="16.5" customHeight="1">
      <c r="A202" s="24">
        <v>3</v>
      </c>
      <c r="B202" s="25">
        <v>307</v>
      </c>
      <c r="C202" s="26" t="s">
        <v>89</v>
      </c>
      <c r="D202" s="199" t="s">
        <v>90</v>
      </c>
      <c r="E202" s="214" t="s">
        <v>91</v>
      </c>
      <c r="F202" s="118" t="str">
        <f>CONCATENATE(I202,":",J202)</f>
        <v>5:21,3</v>
      </c>
      <c r="G202" s="46"/>
      <c r="H202" s="25">
        <f>LOOKUP(K202,$BK$2:$BR$2,$BK$1:$BR$1)</f>
        <v>3</v>
      </c>
      <c r="I202" s="172">
        <v>5</v>
      </c>
      <c r="J202" s="173" t="s">
        <v>503</v>
      </c>
      <c r="K202" s="174">
        <f>((I202*100)+J202)</f>
        <v>521.3</v>
      </c>
      <c r="L202" s="196" t="s">
        <v>78</v>
      </c>
      <c r="M202" s="46"/>
      <c r="N202" s="46"/>
      <c r="O202" s="46"/>
      <c r="P202" s="46"/>
      <c r="Q202" s="46"/>
      <c r="R202" s="47"/>
      <c r="S202" s="49"/>
      <c r="AA202" s="47"/>
      <c r="AB202" s="49"/>
      <c r="AD202" s="50"/>
    </row>
    <row r="203" spans="1:30" s="5" customFormat="1" ht="16.5" customHeight="1">
      <c r="A203" s="24">
        <v>4</v>
      </c>
      <c r="B203" s="25">
        <v>304</v>
      </c>
      <c r="C203" s="26" t="s">
        <v>83</v>
      </c>
      <c r="D203" s="199" t="s">
        <v>84</v>
      </c>
      <c r="E203" s="214" t="s">
        <v>85</v>
      </c>
      <c r="F203" s="118" t="str">
        <f>CONCATENATE(I203,":",J203)</f>
        <v>5:29,2</v>
      </c>
      <c r="G203" s="46"/>
      <c r="H203" s="25">
        <f>LOOKUP(K203,$BK$2:$BR$2,$BK$1:$BR$1)</f>
        <v>3</v>
      </c>
      <c r="I203" s="172">
        <v>5</v>
      </c>
      <c r="J203" s="173" t="s">
        <v>504</v>
      </c>
      <c r="K203" s="174">
        <f>((I203*100)+J203)</f>
        <v>529.2</v>
      </c>
      <c r="L203" s="196" t="s">
        <v>86</v>
      </c>
      <c r="M203" s="46"/>
      <c r="N203" s="46"/>
      <c r="O203" s="46"/>
      <c r="P203" s="46"/>
      <c r="Q203" s="46"/>
      <c r="S203" s="51"/>
      <c r="AB203" s="51"/>
      <c r="AD203" s="50"/>
    </row>
    <row r="204" spans="1:30" s="5" customFormat="1" ht="16.5" customHeight="1">
      <c r="A204" s="24"/>
      <c r="B204" s="25">
        <v>307</v>
      </c>
      <c r="C204" s="26" t="s">
        <v>92</v>
      </c>
      <c r="D204" s="199" t="s">
        <v>93</v>
      </c>
      <c r="E204" s="214" t="s">
        <v>94</v>
      </c>
      <c r="F204" s="118" t="s">
        <v>458</v>
      </c>
      <c r="G204" s="46"/>
      <c r="H204" s="25"/>
      <c r="I204" s="172"/>
      <c r="J204" s="173"/>
      <c r="K204" s="174">
        <f>((I204*100)+J204)</f>
        <v>0</v>
      </c>
      <c r="L204" s="196" t="s">
        <v>95</v>
      </c>
      <c r="M204" s="46"/>
      <c r="N204" s="46"/>
      <c r="O204" s="46"/>
      <c r="P204" s="46"/>
      <c r="Q204" s="46"/>
      <c r="S204" s="49"/>
      <c r="AB204" s="49"/>
      <c r="AD204" s="50"/>
    </row>
    <row r="205" spans="1:28" s="1" customFormat="1" ht="15.75" customHeight="1">
      <c r="A205" s="271" t="s">
        <v>459</v>
      </c>
      <c r="B205" s="271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S205" s="35"/>
      <c r="AB205" s="35"/>
    </row>
    <row r="206" spans="1:28" s="1" customFormat="1" ht="15.75" customHeight="1">
      <c r="A206" s="266" t="s">
        <v>39</v>
      </c>
      <c r="B206" s="266"/>
      <c r="C206" s="266"/>
      <c r="D206" s="266"/>
      <c r="E206" s="266"/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S206" s="37"/>
      <c r="AB206" s="37"/>
    </row>
    <row r="207" spans="1:30" s="3" customFormat="1" ht="26.25" customHeight="1">
      <c r="A207" s="114" t="s">
        <v>28</v>
      </c>
      <c r="B207" s="114" t="s">
        <v>18</v>
      </c>
      <c r="C207" s="114" t="s">
        <v>19</v>
      </c>
      <c r="D207" s="206" t="s">
        <v>20</v>
      </c>
      <c r="E207" s="256" t="s">
        <v>21</v>
      </c>
      <c r="F207" s="171" t="s">
        <v>22</v>
      </c>
      <c r="G207" s="170"/>
      <c r="H207" s="171" t="s">
        <v>33</v>
      </c>
      <c r="I207" s="171" t="s">
        <v>34</v>
      </c>
      <c r="J207" s="171" t="s">
        <v>35</v>
      </c>
      <c r="K207" s="114"/>
      <c r="L207" s="217" t="s">
        <v>25</v>
      </c>
      <c r="M207" s="267" t="s">
        <v>36</v>
      </c>
      <c r="N207" s="268"/>
      <c r="O207" s="269"/>
      <c r="P207" s="127" t="s">
        <v>27</v>
      </c>
      <c r="Q207" s="128" t="s">
        <v>28</v>
      </c>
      <c r="S207" s="41"/>
      <c r="T207" s="42"/>
      <c r="U207" s="42"/>
      <c r="V207" s="42"/>
      <c r="W207" s="42"/>
      <c r="X207" s="42"/>
      <c r="AB207" s="41"/>
      <c r="AC207" s="42"/>
      <c r="AD207" s="43"/>
    </row>
    <row r="208" spans="1:29" s="5" customFormat="1" ht="16.5" customHeight="1">
      <c r="A208" s="24">
        <v>1</v>
      </c>
      <c r="B208" s="25">
        <v>465</v>
      </c>
      <c r="C208" s="26" t="s">
        <v>87</v>
      </c>
      <c r="D208" s="199" t="s">
        <v>76</v>
      </c>
      <c r="E208" s="214" t="s">
        <v>77</v>
      </c>
      <c r="F208" s="118" t="str">
        <f>CONCATENATE(I208,":",J208)</f>
        <v>4:49,3</v>
      </c>
      <c r="G208" s="46"/>
      <c r="H208" s="25">
        <f>LOOKUP(K208,$BK$2:$BR$2,$BK$1:$BR$1)</f>
        <v>1</v>
      </c>
      <c r="I208" s="172">
        <v>4</v>
      </c>
      <c r="J208" s="173" t="s">
        <v>501</v>
      </c>
      <c r="K208" s="174">
        <f>((I208*100)+J208)</f>
        <v>449.3</v>
      </c>
      <c r="L208" s="214" t="s">
        <v>88</v>
      </c>
      <c r="M208" s="46"/>
      <c r="N208" s="46"/>
      <c r="O208" s="46"/>
      <c r="P208" s="46"/>
      <c r="Q208" s="46"/>
      <c r="T208" s="50"/>
      <c r="U208" s="50"/>
      <c r="V208" s="50"/>
      <c r="W208" s="50"/>
      <c r="X208" s="50"/>
      <c r="AC208" s="50"/>
    </row>
    <row r="209" spans="1:28" s="1" customFormat="1" ht="15.75" customHeight="1">
      <c r="A209" s="271" t="s">
        <v>460</v>
      </c>
      <c r="B209" s="271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S209" s="35"/>
      <c r="AB209" s="35"/>
    </row>
    <row r="210" spans="1:28" s="1" customFormat="1" ht="15.75" customHeight="1">
      <c r="A210" s="266" t="s">
        <v>39</v>
      </c>
      <c r="B210" s="266"/>
      <c r="C210" s="266"/>
      <c r="D210" s="266"/>
      <c r="E210" s="266"/>
      <c r="F210" s="266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S210" s="37"/>
      <c r="AB210" s="37"/>
    </row>
    <row r="211" spans="1:30" s="3" customFormat="1" ht="26.25" customHeight="1">
      <c r="A211" s="114" t="s">
        <v>28</v>
      </c>
      <c r="B211" s="114" t="s">
        <v>18</v>
      </c>
      <c r="C211" s="114" t="s">
        <v>19</v>
      </c>
      <c r="D211" s="206" t="s">
        <v>20</v>
      </c>
      <c r="E211" s="256" t="s">
        <v>21</v>
      </c>
      <c r="F211" s="171" t="s">
        <v>22</v>
      </c>
      <c r="G211" s="170"/>
      <c r="H211" s="171" t="s">
        <v>33</v>
      </c>
      <c r="I211" s="171" t="s">
        <v>34</v>
      </c>
      <c r="J211" s="171" t="s">
        <v>35</v>
      </c>
      <c r="K211" s="114"/>
      <c r="L211" s="217" t="s">
        <v>25</v>
      </c>
      <c r="M211" s="267" t="s">
        <v>36</v>
      </c>
      <c r="N211" s="268"/>
      <c r="O211" s="269"/>
      <c r="P211" s="127" t="s">
        <v>27</v>
      </c>
      <c r="Q211" s="128" t="s">
        <v>28</v>
      </c>
      <c r="S211" s="41"/>
      <c r="T211" s="42"/>
      <c r="U211" s="42"/>
      <c r="V211" s="42"/>
      <c r="W211" s="42"/>
      <c r="X211" s="42"/>
      <c r="AB211" s="41"/>
      <c r="AC211" s="42"/>
      <c r="AD211" s="43"/>
    </row>
    <row r="212" spans="1:30" s="5" customFormat="1" ht="16.5" customHeight="1">
      <c r="A212" s="24" t="s">
        <v>461</v>
      </c>
      <c r="B212" s="227">
        <v>282</v>
      </c>
      <c r="C212" s="26" t="s">
        <v>454</v>
      </c>
      <c r="D212" s="199" t="s">
        <v>197</v>
      </c>
      <c r="E212" s="214" t="s">
        <v>455</v>
      </c>
      <c r="F212" s="118" t="str">
        <f>CONCATENATE(I212,":",J212)</f>
        <v>4:40,4</v>
      </c>
      <c r="G212" s="46"/>
      <c r="H212" s="25">
        <f>LOOKUP(K212,$BK$2:$BR$2,$BK$1:$BR$1)</f>
        <v>1</v>
      </c>
      <c r="I212" s="172">
        <v>4</v>
      </c>
      <c r="J212" s="173" t="s">
        <v>500</v>
      </c>
      <c r="K212" s="174">
        <f>((I212*100)+J212)</f>
        <v>440.4</v>
      </c>
      <c r="L212" s="196"/>
      <c r="M212" s="46"/>
      <c r="N212" s="46"/>
      <c r="O212" s="46"/>
      <c r="P212" s="46"/>
      <c r="Q212" s="46"/>
      <c r="S212" s="51"/>
      <c r="AB212" s="51"/>
      <c r="AD212" s="50"/>
    </row>
    <row r="213" spans="1:28" s="1" customFormat="1" ht="15.75" customHeight="1">
      <c r="A213" s="271" t="s">
        <v>277</v>
      </c>
      <c r="B213" s="271"/>
      <c r="C213" s="271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S213" s="35"/>
      <c r="AB213" s="35"/>
    </row>
    <row r="214" spans="1:28" s="1" customFormat="1" ht="15.75" customHeight="1">
      <c r="A214" s="266" t="s">
        <v>40</v>
      </c>
      <c r="B214" s="266"/>
      <c r="C214" s="266"/>
      <c r="D214" s="266"/>
      <c r="E214" s="266"/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S214" s="37"/>
      <c r="AB214" s="37"/>
    </row>
    <row r="215" spans="1:30" s="3" customFormat="1" ht="26.25" customHeight="1">
      <c r="A215" s="114" t="s">
        <v>28</v>
      </c>
      <c r="B215" s="114" t="s">
        <v>18</v>
      </c>
      <c r="C215" s="114" t="s">
        <v>19</v>
      </c>
      <c r="D215" s="206" t="s">
        <v>20</v>
      </c>
      <c r="E215" s="256" t="s">
        <v>21</v>
      </c>
      <c r="F215" s="171" t="s">
        <v>22</v>
      </c>
      <c r="G215" s="170"/>
      <c r="H215" s="171" t="s">
        <v>33</v>
      </c>
      <c r="I215" s="171" t="s">
        <v>34</v>
      </c>
      <c r="J215" s="171" t="s">
        <v>35</v>
      </c>
      <c r="K215" s="114"/>
      <c r="L215" s="217" t="s">
        <v>25</v>
      </c>
      <c r="M215" s="267" t="s">
        <v>36</v>
      </c>
      <c r="N215" s="268"/>
      <c r="O215" s="269"/>
      <c r="P215" s="127" t="s">
        <v>27</v>
      </c>
      <c r="Q215" s="128" t="s">
        <v>28</v>
      </c>
      <c r="S215" s="41"/>
      <c r="T215" s="42"/>
      <c r="U215" s="42"/>
      <c r="V215" s="42"/>
      <c r="W215" s="42"/>
      <c r="X215" s="42"/>
      <c r="AB215" s="41"/>
      <c r="AC215" s="42"/>
      <c r="AD215" s="43"/>
    </row>
    <row r="216" spans="1:29" s="5" customFormat="1" ht="16.5" customHeight="1">
      <c r="A216" s="24">
        <v>1</v>
      </c>
      <c r="B216" s="25">
        <v>304</v>
      </c>
      <c r="C216" s="26" t="s">
        <v>83</v>
      </c>
      <c r="D216" s="199" t="s">
        <v>84</v>
      </c>
      <c r="E216" s="214" t="s">
        <v>85</v>
      </c>
      <c r="F216" s="118" t="str">
        <f>CONCATENATE(I216,":",J216)</f>
        <v>11:51,7</v>
      </c>
      <c r="G216" s="46"/>
      <c r="H216" s="25">
        <f>LOOKUP(K216,$BT$2:$CA$2,$BT$1:$CA$1)</f>
        <v>3</v>
      </c>
      <c r="I216" s="172">
        <v>11</v>
      </c>
      <c r="J216" s="173" t="s">
        <v>575</v>
      </c>
      <c r="K216" s="174">
        <f>((I216*100)+J216)</f>
        <v>1151.7</v>
      </c>
      <c r="L216" s="196" t="s">
        <v>86</v>
      </c>
      <c r="M216" s="46"/>
      <c r="N216" s="46"/>
      <c r="O216" s="46"/>
      <c r="P216" s="46"/>
      <c r="Q216" s="46"/>
      <c r="T216" s="50"/>
      <c r="U216" s="50"/>
      <c r="V216" s="50"/>
      <c r="W216" s="50"/>
      <c r="X216" s="50"/>
      <c r="AC216" s="50"/>
    </row>
    <row r="217" spans="1:28" s="1" customFormat="1" ht="15.75" customHeight="1">
      <c r="A217" s="271" t="s">
        <v>460</v>
      </c>
      <c r="B217" s="271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S217" s="35"/>
      <c r="AB217" s="35"/>
    </row>
    <row r="218" spans="1:28" s="1" customFormat="1" ht="15.75" customHeight="1">
      <c r="A218" s="266" t="s">
        <v>40</v>
      </c>
      <c r="B218" s="266"/>
      <c r="C218" s="266"/>
      <c r="D218" s="266"/>
      <c r="E218" s="266"/>
      <c r="F218" s="266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S218" s="37"/>
      <c r="AB218" s="37"/>
    </row>
    <row r="219" spans="1:30" s="3" customFormat="1" ht="26.25" customHeight="1">
      <c r="A219" s="114" t="s">
        <v>28</v>
      </c>
      <c r="B219" s="114" t="s">
        <v>18</v>
      </c>
      <c r="C219" s="114" t="s">
        <v>19</v>
      </c>
      <c r="D219" s="206" t="s">
        <v>20</v>
      </c>
      <c r="E219" s="256" t="s">
        <v>21</v>
      </c>
      <c r="F219" s="171" t="s">
        <v>22</v>
      </c>
      <c r="G219" s="170"/>
      <c r="H219" s="171" t="s">
        <v>33</v>
      </c>
      <c r="I219" s="171" t="s">
        <v>34</v>
      </c>
      <c r="J219" s="171" t="s">
        <v>35</v>
      </c>
      <c r="K219" s="114"/>
      <c r="L219" s="217" t="s">
        <v>25</v>
      </c>
      <c r="M219" s="267" t="s">
        <v>36</v>
      </c>
      <c r="N219" s="268"/>
      <c r="O219" s="269"/>
      <c r="P219" s="127" t="s">
        <v>27</v>
      </c>
      <c r="Q219" s="128" t="s">
        <v>28</v>
      </c>
      <c r="S219" s="41"/>
      <c r="T219" s="42"/>
      <c r="U219" s="42"/>
      <c r="V219" s="42"/>
      <c r="W219" s="42"/>
      <c r="X219" s="42"/>
      <c r="AB219" s="41"/>
      <c r="AC219" s="42"/>
      <c r="AD219" s="43"/>
    </row>
    <row r="220" spans="1:30" s="5" customFormat="1" ht="16.5" customHeight="1">
      <c r="A220" s="24" t="s">
        <v>461</v>
      </c>
      <c r="B220" s="227">
        <v>292</v>
      </c>
      <c r="C220" s="26" t="s">
        <v>454</v>
      </c>
      <c r="D220" s="199" t="s">
        <v>197</v>
      </c>
      <c r="E220" s="214" t="s">
        <v>455</v>
      </c>
      <c r="F220" s="118" t="str">
        <f>CONCATENATE(I220,":",J220)</f>
        <v>10:10,9</v>
      </c>
      <c r="G220" s="46"/>
      <c r="H220" s="25">
        <f>LOOKUP(K220,$BT$2:$CA$2,$BT$1:$CA$1)</f>
        <v>1</v>
      </c>
      <c r="I220" s="172">
        <v>10</v>
      </c>
      <c r="J220" s="173" t="s">
        <v>573</v>
      </c>
      <c r="K220" s="174">
        <f>((I220*100)+J220)</f>
        <v>1010.9</v>
      </c>
      <c r="L220" s="196"/>
      <c r="M220" s="46"/>
      <c r="N220" s="46"/>
      <c r="O220" s="46"/>
      <c r="P220" s="46"/>
      <c r="Q220" s="46"/>
      <c r="S220" s="51"/>
      <c r="AB220" s="51"/>
      <c r="AD220" s="50"/>
    </row>
    <row r="221" spans="1:28" s="1" customFormat="1" ht="15.75" customHeight="1">
      <c r="A221" s="271" t="s">
        <v>527</v>
      </c>
      <c r="B221" s="271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S221" s="35"/>
      <c r="AB221" s="35"/>
    </row>
    <row r="222" spans="1:28" s="1" customFormat="1" ht="15.75" customHeight="1">
      <c r="A222" s="266" t="s">
        <v>528</v>
      </c>
      <c r="B222" s="266"/>
      <c r="C222" s="266"/>
      <c r="D222" s="266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S222" s="37"/>
      <c r="AB222" s="37"/>
    </row>
    <row r="223" spans="1:30" s="3" customFormat="1" ht="26.25" customHeight="1">
      <c r="A223" s="114" t="s">
        <v>28</v>
      </c>
      <c r="B223" s="114" t="s">
        <v>18</v>
      </c>
      <c r="C223" s="114" t="s">
        <v>19</v>
      </c>
      <c r="D223" s="206" t="s">
        <v>20</v>
      </c>
      <c r="E223" s="256" t="s">
        <v>21</v>
      </c>
      <c r="F223" s="171" t="s">
        <v>22</v>
      </c>
      <c r="G223" s="170"/>
      <c r="H223" s="171" t="s">
        <v>33</v>
      </c>
      <c r="I223" s="171" t="s">
        <v>34</v>
      </c>
      <c r="J223" s="171" t="s">
        <v>35</v>
      </c>
      <c r="K223" s="114"/>
      <c r="L223" s="217" t="s">
        <v>25</v>
      </c>
      <c r="M223" s="267" t="s">
        <v>36</v>
      </c>
      <c r="N223" s="268"/>
      <c r="O223" s="269"/>
      <c r="P223" s="127" t="s">
        <v>27</v>
      </c>
      <c r="Q223" s="128" t="s">
        <v>28</v>
      </c>
      <c r="S223" s="41"/>
      <c r="T223" s="42"/>
      <c r="U223" s="42"/>
      <c r="V223" s="42"/>
      <c r="W223" s="42"/>
      <c r="X223" s="42"/>
      <c r="AB223" s="41"/>
      <c r="AC223" s="42"/>
      <c r="AD223" s="43"/>
    </row>
    <row r="224" spans="1:29" s="5" customFormat="1" ht="16.5" customHeight="1">
      <c r="A224" s="24">
        <v>1</v>
      </c>
      <c r="B224" s="25">
        <v>546</v>
      </c>
      <c r="C224" s="26" t="s">
        <v>273</v>
      </c>
      <c r="D224" s="199" t="s">
        <v>93</v>
      </c>
      <c r="E224" s="214" t="s">
        <v>184</v>
      </c>
      <c r="F224" s="118" t="str">
        <f>CONCATENATE(I224,":",J224)</f>
        <v>16:30,6</v>
      </c>
      <c r="G224" s="46"/>
      <c r="H224" s="25">
        <v>3</v>
      </c>
      <c r="I224" s="172">
        <v>16</v>
      </c>
      <c r="J224" s="173" t="s">
        <v>532</v>
      </c>
      <c r="K224" s="174">
        <f>((I224*100)+J224)</f>
        <v>1630.6</v>
      </c>
      <c r="L224" s="196" t="s">
        <v>274</v>
      </c>
      <c r="M224" s="46"/>
      <c r="N224" s="46"/>
      <c r="O224" s="46"/>
      <c r="P224" s="46"/>
      <c r="Q224" s="46"/>
      <c r="T224" s="50"/>
      <c r="U224" s="50"/>
      <c r="V224" s="50"/>
      <c r="W224" s="50"/>
      <c r="X224" s="50"/>
      <c r="AC224" s="50"/>
    </row>
    <row r="225" spans="1:30" s="5" customFormat="1" ht="16.5" customHeight="1">
      <c r="A225" s="24">
        <v>2</v>
      </c>
      <c r="B225" s="25">
        <v>131</v>
      </c>
      <c r="C225" s="26" t="s">
        <v>522</v>
      </c>
      <c r="D225" s="199" t="s">
        <v>84</v>
      </c>
      <c r="E225" s="214" t="s">
        <v>524</v>
      </c>
      <c r="F225" s="118" t="str">
        <f>CONCATENATE(I225,":",J225)</f>
        <v>19:45,7</v>
      </c>
      <c r="G225" s="46"/>
      <c r="H225" s="25" t="s">
        <v>4</v>
      </c>
      <c r="I225" s="172">
        <v>19</v>
      </c>
      <c r="J225" s="173" t="s">
        <v>533</v>
      </c>
      <c r="K225" s="174">
        <f>((I225*100)+J225)</f>
        <v>1945.7</v>
      </c>
      <c r="L225" s="196" t="s">
        <v>523</v>
      </c>
      <c r="M225" s="46"/>
      <c r="N225" s="46"/>
      <c r="O225" s="46"/>
      <c r="P225" s="46"/>
      <c r="Q225" s="46"/>
      <c r="S225" s="49"/>
      <c r="AB225" s="49"/>
      <c r="AD225" s="50"/>
    </row>
    <row r="226" spans="1:30" s="5" customFormat="1" ht="16.5" customHeight="1">
      <c r="A226" s="24">
        <v>3</v>
      </c>
      <c r="B226" s="25">
        <v>619</v>
      </c>
      <c r="C226" s="26" t="s">
        <v>526</v>
      </c>
      <c r="D226" s="199" t="s">
        <v>98</v>
      </c>
      <c r="E226" s="214" t="s">
        <v>524</v>
      </c>
      <c r="F226" s="118" t="str">
        <f>CONCATENATE(I226,":",J226)</f>
        <v>21:53,3</v>
      </c>
      <c r="G226" s="46"/>
      <c r="H226" s="25" t="s">
        <v>5</v>
      </c>
      <c r="I226" s="172">
        <v>21</v>
      </c>
      <c r="J226" s="173" t="s">
        <v>534</v>
      </c>
      <c r="K226" s="174">
        <f>((I226*100)+J226)</f>
        <v>2153.3</v>
      </c>
      <c r="L226" s="196" t="s">
        <v>523</v>
      </c>
      <c r="M226" s="46"/>
      <c r="N226" s="46"/>
      <c r="O226" s="46"/>
      <c r="P226" s="46"/>
      <c r="Q226" s="46"/>
      <c r="S226" s="51"/>
      <c r="AB226" s="51"/>
      <c r="AD226" s="50"/>
    </row>
    <row r="227" spans="1:30" s="5" customFormat="1" ht="16.5" customHeight="1">
      <c r="A227" s="24"/>
      <c r="B227" s="25"/>
      <c r="C227" s="26" t="s">
        <v>275</v>
      </c>
      <c r="D227" s="199" t="s">
        <v>174</v>
      </c>
      <c r="E227" s="214" t="s">
        <v>184</v>
      </c>
      <c r="F227" s="118" t="str">
        <f>CONCATENATE(I227,"",J227)</f>
        <v>н.я.</v>
      </c>
      <c r="G227" s="46"/>
      <c r="H227" s="25"/>
      <c r="I227" s="172" t="s">
        <v>458</v>
      </c>
      <c r="J227" s="173"/>
      <c r="K227" s="174" t="e">
        <f>((I227*100)+J227)</f>
        <v>#VALUE!</v>
      </c>
      <c r="L227" s="196" t="s">
        <v>274</v>
      </c>
      <c r="M227" s="46"/>
      <c r="N227" s="46"/>
      <c r="O227" s="46"/>
      <c r="P227" s="46"/>
      <c r="Q227" s="46"/>
      <c r="R227" s="47"/>
      <c r="S227" s="49"/>
      <c r="AA227" s="47"/>
      <c r="AB227" s="49"/>
      <c r="AD227" s="50"/>
    </row>
    <row r="228" spans="1:12" s="143" customFormat="1" ht="17.25" customHeight="1">
      <c r="A228" s="175"/>
      <c r="B228" s="176"/>
      <c r="D228" s="176"/>
      <c r="E228" s="221"/>
      <c r="F228" s="106"/>
      <c r="G228" s="106"/>
      <c r="H228" s="178"/>
      <c r="I228" s="106"/>
      <c r="J228" s="175"/>
      <c r="K228" s="106"/>
      <c r="L228" s="235"/>
    </row>
    <row r="229" spans="1:15" s="143" customFormat="1" ht="17.25" customHeight="1">
      <c r="A229" s="175"/>
      <c r="B229" s="176"/>
      <c r="C229" s="276" t="s">
        <v>80</v>
      </c>
      <c r="D229" s="276"/>
      <c r="E229" s="276"/>
      <c r="F229" s="106"/>
      <c r="G229" s="106"/>
      <c r="L229" s="277" t="s">
        <v>81</v>
      </c>
      <c r="M229" s="277"/>
      <c r="N229" s="277"/>
      <c r="O229" s="277"/>
    </row>
    <row r="230" spans="1:15" s="143" customFormat="1" ht="17.25" customHeight="1">
      <c r="A230" s="175"/>
      <c r="B230" s="176"/>
      <c r="D230" s="176"/>
      <c r="E230" s="221"/>
      <c r="F230" s="106"/>
      <c r="G230" s="106"/>
      <c r="L230" s="178"/>
      <c r="M230" s="106"/>
      <c r="N230" s="175"/>
      <c r="O230" s="106"/>
    </row>
    <row r="231" spans="1:15" s="143" customFormat="1" ht="17.25" customHeight="1">
      <c r="A231" s="175"/>
      <c r="B231" s="176"/>
      <c r="C231" s="276" t="s">
        <v>41</v>
      </c>
      <c r="D231" s="276"/>
      <c r="E231" s="276"/>
      <c r="F231" s="106"/>
      <c r="G231" s="106"/>
      <c r="L231" s="277" t="s">
        <v>42</v>
      </c>
      <c r="M231" s="277"/>
      <c r="N231" s="277"/>
      <c r="O231" s="277"/>
    </row>
    <row r="232" spans="1:12" s="143" customFormat="1" ht="17.25" customHeight="1">
      <c r="A232" s="175"/>
      <c r="B232" s="176"/>
      <c r="D232" s="176"/>
      <c r="E232" s="221"/>
      <c r="F232" s="106"/>
      <c r="G232" s="106"/>
      <c r="H232" s="178"/>
      <c r="I232" s="106"/>
      <c r="J232" s="175"/>
      <c r="K232" s="106"/>
      <c r="L232" s="235"/>
    </row>
    <row r="233" spans="1:12" s="143" customFormat="1" ht="17.25" customHeight="1">
      <c r="A233" s="175"/>
      <c r="B233" s="176"/>
      <c r="D233" s="176"/>
      <c r="E233" s="221"/>
      <c r="F233" s="106"/>
      <c r="G233" s="106"/>
      <c r="H233" s="178"/>
      <c r="I233" s="106"/>
      <c r="J233" s="175"/>
      <c r="K233" s="106"/>
      <c r="L233" s="235"/>
    </row>
    <row r="234" spans="1:12" s="143" customFormat="1" ht="17.25" customHeight="1">
      <c r="A234" s="175"/>
      <c r="B234" s="176"/>
      <c r="D234" s="176"/>
      <c r="E234" s="221"/>
      <c r="F234" s="106"/>
      <c r="G234" s="106"/>
      <c r="H234" s="178"/>
      <c r="I234" s="106"/>
      <c r="J234" s="175"/>
      <c r="K234" s="106"/>
      <c r="L234" s="235"/>
    </row>
    <row r="235" spans="1:12" s="143" customFormat="1" ht="17.25" customHeight="1">
      <c r="A235" s="175"/>
      <c r="B235" s="176"/>
      <c r="D235" s="176"/>
      <c r="E235" s="221"/>
      <c r="F235" s="106"/>
      <c r="G235" s="106"/>
      <c r="H235" s="178"/>
      <c r="I235" s="106"/>
      <c r="J235" s="175"/>
      <c r="K235" s="106"/>
      <c r="L235" s="235"/>
    </row>
    <row r="236" spans="1:12" s="143" customFormat="1" ht="17.25" customHeight="1">
      <c r="A236" s="175"/>
      <c r="B236" s="176"/>
      <c r="D236" s="176"/>
      <c r="E236" s="221"/>
      <c r="F236" s="106"/>
      <c r="G236" s="106"/>
      <c r="H236" s="178"/>
      <c r="I236" s="106"/>
      <c r="J236" s="175"/>
      <c r="K236" s="106"/>
      <c r="L236" s="235"/>
    </row>
    <row r="237" spans="1:12" s="143" customFormat="1" ht="17.25" customHeight="1">
      <c r="A237" s="175"/>
      <c r="B237" s="176"/>
      <c r="D237" s="176"/>
      <c r="E237" s="221"/>
      <c r="F237" s="106"/>
      <c r="G237" s="106"/>
      <c r="H237" s="178"/>
      <c r="I237" s="106"/>
      <c r="J237" s="175"/>
      <c r="K237" s="106"/>
      <c r="L237" s="235"/>
    </row>
    <row r="238" spans="1:12" s="143" customFormat="1" ht="17.25" customHeight="1">
      <c r="A238" s="175"/>
      <c r="B238" s="176"/>
      <c r="D238" s="176"/>
      <c r="E238" s="221"/>
      <c r="F238" s="106"/>
      <c r="G238" s="106"/>
      <c r="H238" s="178"/>
      <c r="I238" s="106"/>
      <c r="J238" s="175"/>
      <c r="K238" s="106"/>
      <c r="L238" s="235"/>
    </row>
    <row r="239" spans="1:12" s="143" customFormat="1" ht="17.25" customHeight="1">
      <c r="A239" s="175"/>
      <c r="B239" s="176"/>
      <c r="D239" s="176"/>
      <c r="E239" s="221"/>
      <c r="F239" s="106"/>
      <c r="G239" s="106"/>
      <c r="H239" s="178"/>
      <c r="I239" s="106"/>
      <c r="J239" s="175"/>
      <c r="K239" s="106"/>
      <c r="L239" s="235"/>
    </row>
    <row r="240" spans="1:12" s="143" customFormat="1" ht="17.25" customHeight="1">
      <c r="A240" s="175"/>
      <c r="B240" s="176"/>
      <c r="D240" s="176"/>
      <c r="E240" s="221"/>
      <c r="F240" s="106"/>
      <c r="G240" s="106"/>
      <c r="H240" s="178"/>
      <c r="I240" s="106"/>
      <c r="J240" s="175"/>
      <c r="K240" s="106"/>
      <c r="L240" s="235"/>
    </row>
    <row r="241" spans="1:12" s="143" customFormat="1" ht="17.25" customHeight="1">
      <c r="A241" s="175"/>
      <c r="B241" s="176"/>
      <c r="D241" s="176"/>
      <c r="E241" s="221"/>
      <c r="F241" s="106"/>
      <c r="G241" s="106"/>
      <c r="H241" s="178"/>
      <c r="I241" s="106"/>
      <c r="J241" s="175"/>
      <c r="K241" s="106"/>
      <c r="L241" s="235"/>
    </row>
    <row r="242" spans="1:12" s="143" customFormat="1" ht="17.25" customHeight="1">
      <c r="A242" s="175"/>
      <c r="B242" s="176"/>
      <c r="D242" s="176"/>
      <c r="E242" s="221"/>
      <c r="F242" s="106"/>
      <c r="G242" s="106"/>
      <c r="H242" s="178"/>
      <c r="I242" s="106"/>
      <c r="J242" s="175"/>
      <c r="K242" s="106"/>
      <c r="L242" s="235"/>
    </row>
    <row r="243" spans="1:12" s="143" customFormat="1" ht="17.25" customHeight="1">
      <c r="A243" s="175"/>
      <c r="B243" s="176"/>
      <c r="D243" s="176"/>
      <c r="E243" s="221"/>
      <c r="F243" s="106"/>
      <c r="G243" s="106"/>
      <c r="H243" s="178"/>
      <c r="I243" s="106"/>
      <c r="J243" s="175"/>
      <c r="K243" s="106"/>
      <c r="L243" s="235"/>
    </row>
    <row r="244" spans="1:12" s="143" customFormat="1" ht="17.25" customHeight="1">
      <c r="A244" s="175"/>
      <c r="B244" s="176"/>
      <c r="D244" s="176"/>
      <c r="E244" s="221"/>
      <c r="F244" s="106"/>
      <c r="G244" s="106"/>
      <c r="H244" s="178"/>
      <c r="I244" s="106"/>
      <c r="J244" s="175"/>
      <c r="K244" s="106"/>
      <c r="L244" s="235"/>
    </row>
    <row r="245" spans="1:12" s="143" customFormat="1" ht="17.25" customHeight="1">
      <c r="A245" s="175"/>
      <c r="B245" s="176"/>
      <c r="D245" s="176"/>
      <c r="E245" s="221"/>
      <c r="F245" s="106"/>
      <c r="G245" s="106"/>
      <c r="H245" s="178"/>
      <c r="I245" s="106"/>
      <c r="J245" s="175"/>
      <c r="K245" s="106"/>
      <c r="L245" s="235"/>
    </row>
    <row r="246" spans="1:12" s="143" customFormat="1" ht="17.25" customHeight="1">
      <c r="A246" s="175"/>
      <c r="B246" s="176"/>
      <c r="D246" s="176"/>
      <c r="E246" s="221"/>
      <c r="F246" s="106"/>
      <c r="G246" s="106"/>
      <c r="H246" s="178"/>
      <c r="I246" s="106"/>
      <c r="J246" s="175"/>
      <c r="K246" s="106"/>
      <c r="L246" s="235"/>
    </row>
    <row r="247" spans="1:12" s="143" customFormat="1" ht="17.25" customHeight="1">
      <c r="A247" s="175"/>
      <c r="B247" s="176"/>
      <c r="D247" s="176"/>
      <c r="E247" s="221"/>
      <c r="F247" s="106"/>
      <c r="G247" s="106"/>
      <c r="H247" s="178"/>
      <c r="I247" s="106"/>
      <c r="J247" s="175"/>
      <c r="K247" s="106"/>
      <c r="L247" s="235"/>
    </row>
    <row r="248" spans="1:12" s="143" customFormat="1" ht="17.25" customHeight="1">
      <c r="A248" s="175"/>
      <c r="B248" s="176"/>
      <c r="D248" s="176"/>
      <c r="E248" s="221"/>
      <c r="F248" s="106"/>
      <c r="G248" s="106"/>
      <c r="H248" s="178"/>
      <c r="I248" s="106"/>
      <c r="J248" s="175"/>
      <c r="K248" s="106"/>
      <c r="L248" s="235"/>
    </row>
    <row r="249" spans="1:12" s="143" customFormat="1" ht="17.25" customHeight="1">
      <c r="A249" s="175"/>
      <c r="B249" s="176"/>
      <c r="D249" s="176"/>
      <c r="E249" s="221"/>
      <c r="F249" s="106"/>
      <c r="G249" s="106"/>
      <c r="H249" s="178"/>
      <c r="I249" s="106"/>
      <c r="J249" s="175"/>
      <c r="K249" s="106"/>
      <c r="L249" s="235"/>
    </row>
    <row r="250" spans="1:12" s="143" customFormat="1" ht="17.25" customHeight="1">
      <c r="A250" s="175"/>
      <c r="B250" s="176"/>
      <c r="D250" s="176"/>
      <c r="E250" s="221"/>
      <c r="F250" s="106"/>
      <c r="G250" s="106"/>
      <c r="H250" s="178"/>
      <c r="I250" s="106"/>
      <c r="J250" s="175"/>
      <c r="K250" s="106"/>
      <c r="L250" s="235"/>
    </row>
    <row r="251" spans="1:12" s="143" customFormat="1" ht="17.25" customHeight="1">
      <c r="A251" s="175"/>
      <c r="B251" s="176"/>
      <c r="D251" s="176"/>
      <c r="E251" s="221"/>
      <c r="F251" s="106"/>
      <c r="G251" s="106"/>
      <c r="H251" s="178"/>
      <c r="I251" s="106"/>
      <c r="J251" s="175"/>
      <c r="K251" s="106"/>
      <c r="L251" s="235"/>
    </row>
    <row r="252" spans="1:12" s="143" customFormat="1" ht="17.25" customHeight="1">
      <c r="A252" s="175"/>
      <c r="B252" s="176"/>
      <c r="D252" s="176"/>
      <c r="E252" s="221"/>
      <c r="F252" s="106"/>
      <c r="G252" s="106"/>
      <c r="H252" s="178"/>
      <c r="I252" s="106"/>
      <c r="J252" s="175"/>
      <c r="K252" s="106"/>
      <c r="L252" s="235"/>
    </row>
    <row r="253" spans="1:12" s="143" customFormat="1" ht="17.25" customHeight="1">
      <c r="A253" s="175"/>
      <c r="B253" s="176"/>
      <c r="D253" s="176"/>
      <c r="E253" s="221"/>
      <c r="F253" s="106"/>
      <c r="G253" s="106"/>
      <c r="H253" s="178"/>
      <c r="I253" s="106"/>
      <c r="J253" s="175"/>
      <c r="K253" s="106"/>
      <c r="L253" s="235"/>
    </row>
    <row r="254" spans="1:12" s="143" customFormat="1" ht="12.75">
      <c r="A254" s="175"/>
      <c r="B254" s="176"/>
      <c r="D254" s="176"/>
      <c r="E254" s="221"/>
      <c r="F254" s="106"/>
      <c r="G254" s="106"/>
      <c r="H254" s="178"/>
      <c r="I254" s="106"/>
      <c r="J254" s="175"/>
      <c r="K254" s="106"/>
      <c r="L254" s="235"/>
    </row>
    <row r="255" spans="1:12" s="143" customFormat="1" ht="12.75">
      <c r="A255" s="175"/>
      <c r="B255" s="176"/>
      <c r="D255" s="176"/>
      <c r="E255" s="221"/>
      <c r="F255" s="106"/>
      <c r="G255" s="106"/>
      <c r="H255" s="178"/>
      <c r="I255" s="106"/>
      <c r="J255" s="175"/>
      <c r="K255" s="106"/>
      <c r="L255" s="235"/>
    </row>
    <row r="256" spans="1:12" s="143" customFormat="1" ht="12.75">
      <c r="A256" s="175"/>
      <c r="B256" s="176"/>
      <c r="D256" s="176"/>
      <c r="E256" s="221"/>
      <c r="F256" s="106"/>
      <c r="G256" s="106"/>
      <c r="H256" s="178"/>
      <c r="I256" s="106"/>
      <c r="J256" s="175"/>
      <c r="K256" s="106"/>
      <c r="L256" s="235"/>
    </row>
    <row r="257" spans="1:12" s="143" customFormat="1" ht="12.75">
      <c r="A257" s="175"/>
      <c r="B257" s="176"/>
      <c r="D257" s="176"/>
      <c r="E257" s="221"/>
      <c r="F257" s="106"/>
      <c r="G257" s="106"/>
      <c r="H257" s="178"/>
      <c r="I257" s="106"/>
      <c r="J257" s="175"/>
      <c r="K257" s="106"/>
      <c r="L257" s="235"/>
    </row>
    <row r="258" spans="1:12" s="143" customFormat="1" ht="12.75">
      <c r="A258" s="175"/>
      <c r="B258" s="176"/>
      <c r="D258" s="176"/>
      <c r="E258" s="221"/>
      <c r="F258" s="106"/>
      <c r="G258" s="106"/>
      <c r="H258" s="178"/>
      <c r="I258" s="106"/>
      <c r="J258" s="175"/>
      <c r="K258" s="106"/>
      <c r="L258" s="235"/>
    </row>
    <row r="259" spans="1:12" s="143" customFormat="1" ht="12.75">
      <c r="A259" s="175"/>
      <c r="B259" s="176"/>
      <c r="D259" s="176"/>
      <c r="E259" s="221"/>
      <c r="F259" s="106"/>
      <c r="G259" s="106"/>
      <c r="H259" s="178"/>
      <c r="I259" s="106"/>
      <c r="J259" s="175"/>
      <c r="K259" s="106"/>
      <c r="L259" s="235"/>
    </row>
    <row r="260" spans="1:12" s="143" customFormat="1" ht="12.75">
      <c r="A260" s="175"/>
      <c r="B260" s="176"/>
      <c r="D260" s="176"/>
      <c r="E260" s="221"/>
      <c r="F260" s="106"/>
      <c r="G260" s="106"/>
      <c r="H260" s="178"/>
      <c r="I260" s="106"/>
      <c r="J260" s="175"/>
      <c r="K260" s="106"/>
      <c r="L260" s="235"/>
    </row>
    <row r="261" spans="1:12" s="143" customFormat="1" ht="12.75">
      <c r="A261" s="175"/>
      <c r="B261" s="176"/>
      <c r="D261" s="176"/>
      <c r="E261" s="221"/>
      <c r="F261" s="106"/>
      <c r="G261" s="106"/>
      <c r="H261" s="178"/>
      <c r="I261" s="106"/>
      <c r="J261" s="175"/>
      <c r="K261" s="106"/>
      <c r="L261" s="235"/>
    </row>
    <row r="262" spans="1:12" s="143" customFormat="1" ht="12.75">
      <c r="A262" s="175"/>
      <c r="B262" s="176"/>
      <c r="D262" s="176"/>
      <c r="E262" s="221"/>
      <c r="F262" s="106"/>
      <c r="G262" s="106"/>
      <c r="H262" s="178"/>
      <c r="I262" s="106"/>
      <c r="J262" s="175"/>
      <c r="K262" s="106"/>
      <c r="L262" s="235"/>
    </row>
    <row r="263" spans="1:12" s="143" customFormat="1" ht="12.75">
      <c r="A263" s="175"/>
      <c r="B263" s="176"/>
      <c r="D263" s="176"/>
      <c r="E263" s="221"/>
      <c r="F263" s="106"/>
      <c r="G263" s="106"/>
      <c r="H263" s="178"/>
      <c r="I263" s="106"/>
      <c r="J263" s="175"/>
      <c r="K263" s="106"/>
      <c r="L263" s="235"/>
    </row>
    <row r="264" spans="1:12" s="143" customFormat="1" ht="12.75">
      <c r="A264" s="175"/>
      <c r="B264" s="176"/>
      <c r="D264" s="176"/>
      <c r="E264" s="221"/>
      <c r="F264" s="106"/>
      <c r="G264" s="106"/>
      <c r="H264" s="178"/>
      <c r="I264" s="106"/>
      <c r="J264" s="175"/>
      <c r="K264" s="106"/>
      <c r="L264" s="235"/>
    </row>
    <row r="265" spans="1:12" s="143" customFormat="1" ht="12.75">
      <c r="A265" s="175"/>
      <c r="B265" s="176"/>
      <c r="D265" s="176"/>
      <c r="E265" s="221"/>
      <c r="F265" s="106"/>
      <c r="G265" s="106"/>
      <c r="H265" s="178"/>
      <c r="I265" s="106"/>
      <c r="J265" s="175"/>
      <c r="K265" s="106"/>
      <c r="L265" s="235"/>
    </row>
    <row r="266" spans="1:12" s="143" customFormat="1" ht="12.75">
      <c r="A266" s="175"/>
      <c r="B266" s="176"/>
      <c r="D266" s="176"/>
      <c r="E266" s="221"/>
      <c r="F266" s="106"/>
      <c r="G266" s="106"/>
      <c r="H266" s="178"/>
      <c r="I266" s="106"/>
      <c r="J266" s="175"/>
      <c r="K266" s="106"/>
      <c r="L266" s="235"/>
    </row>
    <row r="267" spans="1:12" s="143" customFormat="1" ht="12.75">
      <c r="A267" s="175"/>
      <c r="B267" s="176"/>
      <c r="D267" s="176"/>
      <c r="E267" s="221"/>
      <c r="F267" s="106"/>
      <c r="G267" s="106"/>
      <c r="H267" s="178"/>
      <c r="I267" s="106"/>
      <c r="J267" s="175"/>
      <c r="K267" s="106"/>
      <c r="L267" s="235"/>
    </row>
    <row r="268" spans="1:12" s="143" customFormat="1" ht="12.75">
      <c r="A268" s="175"/>
      <c r="B268" s="176"/>
      <c r="D268" s="176"/>
      <c r="E268" s="221"/>
      <c r="F268" s="106"/>
      <c r="G268" s="106"/>
      <c r="H268" s="178"/>
      <c r="I268" s="106"/>
      <c r="J268" s="175"/>
      <c r="K268" s="106"/>
      <c r="L268" s="235"/>
    </row>
    <row r="269" spans="1:12" s="143" customFormat="1" ht="12.75">
      <c r="A269" s="175"/>
      <c r="B269" s="176"/>
      <c r="D269" s="176"/>
      <c r="E269" s="221"/>
      <c r="F269" s="106"/>
      <c r="G269" s="106"/>
      <c r="H269" s="178"/>
      <c r="I269" s="106"/>
      <c r="J269" s="175"/>
      <c r="K269" s="106"/>
      <c r="L269" s="235"/>
    </row>
    <row r="270" spans="1:12" s="143" customFormat="1" ht="12.75">
      <c r="A270" s="175"/>
      <c r="B270" s="176"/>
      <c r="D270" s="176"/>
      <c r="E270" s="221"/>
      <c r="F270" s="106"/>
      <c r="G270" s="106"/>
      <c r="H270" s="178"/>
      <c r="I270" s="106"/>
      <c r="J270" s="175"/>
      <c r="K270" s="106"/>
      <c r="L270" s="235"/>
    </row>
    <row r="271" spans="1:12" s="143" customFormat="1" ht="12.75">
      <c r="A271" s="175"/>
      <c r="B271" s="176"/>
      <c r="D271" s="176"/>
      <c r="E271" s="221"/>
      <c r="F271" s="106"/>
      <c r="G271" s="106"/>
      <c r="H271" s="178"/>
      <c r="I271" s="106"/>
      <c r="J271" s="175"/>
      <c r="K271" s="106"/>
      <c r="L271" s="235"/>
    </row>
    <row r="272" spans="1:12" s="143" customFormat="1" ht="12.75">
      <c r="A272" s="175"/>
      <c r="B272" s="176"/>
      <c r="D272" s="176"/>
      <c r="E272" s="221"/>
      <c r="F272" s="106"/>
      <c r="G272" s="106"/>
      <c r="H272" s="178"/>
      <c r="I272" s="106"/>
      <c r="J272" s="175"/>
      <c r="K272" s="106"/>
      <c r="L272" s="235"/>
    </row>
    <row r="273" spans="1:12" s="143" customFormat="1" ht="12.75">
      <c r="A273" s="175"/>
      <c r="B273" s="176"/>
      <c r="D273" s="176"/>
      <c r="E273" s="221"/>
      <c r="F273" s="106"/>
      <c r="G273" s="106"/>
      <c r="H273" s="178"/>
      <c r="I273" s="106"/>
      <c r="J273" s="175"/>
      <c r="K273" s="106"/>
      <c r="L273" s="235"/>
    </row>
    <row r="274" spans="1:12" s="143" customFormat="1" ht="12.75">
      <c r="A274" s="175"/>
      <c r="B274" s="176"/>
      <c r="D274" s="176"/>
      <c r="E274" s="221"/>
      <c r="F274" s="106"/>
      <c r="G274" s="106"/>
      <c r="H274" s="178"/>
      <c r="I274" s="106"/>
      <c r="J274" s="175"/>
      <c r="K274" s="106"/>
      <c r="L274" s="235"/>
    </row>
    <row r="275" spans="1:12" s="143" customFormat="1" ht="12.75">
      <c r="A275" s="175"/>
      <c r="B275" s="176"/>
      <c r="D275" s="176"/>
      <c r="E275" s="221"/>
      <c r="F275" s="106"/>
      <c r="G275" s="106"/>
      <c r="H275" s="178"/>
      <c r="I275" s="106"/>
      <c r="J275" s="175"/>
      <c r="K275" s="106"/>
      <c r="L275" s="235"/>
    </row>
    <row r="276" spans="1:12" s="143" customFormat="1" ht="12.75">
      <c r="A276" s="175"/>
      <c r="B276" s="176"/>
      <c r="D276" s="176"/>
      <c r="E276" s="221"/>
      <c r="F276" s="106"/>
      <c r="G276" s="106"/>
      <c r="H276" s="178"/>
      <c r="I276" s="106"/>
      <c r="J276" s="175"/>
      <c r="K276" s="106"/>
      <c r="L276" s="235"/>
    </row>
    <row r="277" spans="1:12" s="143" customFormat="1" ht="12.75">
      <c r="A277" s="175"/>
      <c r="B277" s="176"/>
      <c r="D277" s="176"/>
      <c r="E277" s="221"/>
      <c r="F277" s="106"/>
      <c r="G277" s="106"/>
      <c r="H277" s="178"/>
      <c r="I277" s="106"/>
      <c r="J277" s="175"/>
      <c r="K277" s="106"/>
      <c r="L277" s="235"/>
    </row>
    <row r="278" spans="1:12" s="143" customFormat="1" ht="12.75">
      <c r="A278" s="175"/>
      <c r="B278" s="176"/>
      <c r="D278" s="176"/>
      <c r="E278" s="221"/>
      <c r="F278" s="106"/>
      <c r="G278" s="106"/>
      <c r="H278" s="178"/>
      <c r="I278" s="106"/>
      <c r="J278" s="175"/>
      <c r="K278" s="106"/>
      <c r="L278" s="235"/>
    </row>
    <row r="279" spans="1:12" s="143" customFormat="1" ht="12.75">
      <c r="A279" s="175"/>
      <c r="B279" s="176"/>
      <c r="D279" s="176"/>
      <c r="E279" s="221"/>
      <c r="F279" s="106"/>
      <c r="G279" s="106"/>
      <c r="H279" s="178"/>
      <c r="I279" s="106"/>
      <c r="J279" s="175"/>
      <c r="K279" s="106"/>
      <c r="L279" s="235"/>
    </row>
    <row r="280" spans="1:12" s="143" customFormat="1" ht="12.75">
      <c r="A280" s="175"/>
      <c r="B280" s="176"/>
      <c r="D280" s="176"/>
      <c r="E280" s="221"/>
      <c r="F280" s="106"/>
      <c r="G280" s="106"/>
      <c r="H280" s="178"/>
      <c r="I280" s="106"/>
      <c r="J280" s="175"/>
      <c r="K280" s="106"/>
      <c r="L280" s="235"/>
    </row>
    <row r="281" spans="1:12" s="143" customFormat="1" ht="12.75">
      <c r="A281" s="175"/>
      <c r="B281" s="176"/>
      <c r="D281" s="176"/>
      <c r="E281" s="221"/>
      <c r="F281" s="106"/>
      <c r="G281" s="106"/>
      <c r="H281" s="178"/>
      <c r="I281" s="106"/>
      <c r="J281" s="175"/>
      <c r="K281" s="106"/>
      <c r="L281" s="235"/>
    </row>
    <row r="282" spans="1:12" s="143" customFormat="1" ht="12.75">
      <c r="A282" s="175"/>
      <c r="B282" s="176"/>
      <c r="D282" s="176"/>
      <c r="E282" s="221"/>
      <c r="F282" s="106"/>
      <c r="G282" s="106"/>
      <c r="H282" s="178"/>
      <c r="I282" s="106"/>
      <c r="J282" s="175"/>
      <c r="K282" s="106"/>
      <c r="L282" s="235"/>
    </row>
    <row r="283" spans="1:12" s="143" customFormat="1" ht="12.75">
      <c r="A283" s="175"/>
      <c r="B283" s="176"/>
      <c r="D283" s="176"/>
      <c r="E283" s="221"/>
      <c r="F283" s="106"/>
      <c r="G283" s="106"/>
      <c r="H283" s="178"/>
      <c r="I283" s="106"/>
      <c r="J283" s="175"/>
      <c r="K283" s="106"/>
      <c r="L283" s="235"/>
    </row>
    <row r="284" spans="1:12" s="143" customFormat="1" ht="12.75">
      <c r="A284" s="175"/>
      <c r="B284" s="176"/>
      <c r="D284" s="176"/>
      <c r="E284" s="221"/>
      <c r="F284" s="106"/>
      <c r="G284" s="106"/>
      <c r="H284" s="178"/>
      <c r="I284" s="106"/>
      <c r="J284" s="175"/>
      <c r="K284" s="106"/>
      <c r="L284" s="235"/>
    </row>
    <row r="285" spans="1:12" s="143" customFormat="1" ht="12.75">
      <c r="A285" s="175"/>
      <c r="B285" s="176"/>
      <c r="D285" s="176"/>
      <c r="E285" s="221"/>
      <c r="F285" s="106"/>
      <c r="G285" s="106"/>
      <c r="H285" s="178"/>
      <c r="I285" s="106"/>
      <c r="J285" s="175"/>
      <c r="K285" s="106"/>
      <c r="L285" s="235"/>
    </row>
    <row r="286" spans="1:12" s="143" customFormat="1" ht="12.75">
      <c r="A286" s="175"/>
      <c r="B286" s="176"/>
      <c r="D286" s="176"/>
      <c r="E286" s="221"/>
      <c r="F286" s="106"/>
      <c r="G286" s="106"/>
      <c r="H286" s="178"/>
      <c r="I286" s="106"/>
      <c r="J286" s="175"/>
      <c r="K286" s="106"/>
      <c r="L286" s="235"/>
    </row>
    <row r="287" spans="1:12" s="143" customFormat="1" ht="12.75">
      <c r="A287" s="175"/>
      <c r="B287" s="176"/>
      <c r="D287" s="176"/>
      <c r="E287" s="221"/>
      <c r="F287" s="106"/>
      <c r="G287" s="106"/>
      <c r="H287" s="178"/>
      <c r="I287" s="106"/>
      <c r="J287" s="175"/>
      <c r="K287" s="106"/>
      <c r="L287" s="235"/>
    </row>
    <row r="288" spans="1:12" s="143" customFormat="1" ht="12.75">
      <c r="A288" s="175"/>
      <c r="B288" s="176"/>
      <c r="D288" s="176"/>
      <c r="E288" s="221"/>
      <c r="F288" s="106"/>
      <c r="G288" s="106"/>
      <c r="H288" s="178"/>
      <c r="I288" s="106"/>
      <c r="J288" s="175"/>
      <c r="K288" s="106"/>
      <c r="L288" s="235"/>
    </row>
    <row r="289" spans="1:12" s="143" customFormat="1" ht="12.75">
      <c r="A289" s="175"/>
      <c r="B289" s="176"/>
      <c r="D289" s="176"/>
      <c r="E289" s="221"/>
      <c r="F289" s="106"/>
      <c r="G289" s="106"/>
      <c r="H289" s="178"/>
      <c r="I289" s="106"/>
      <c r="J289" s="175"/>
      <c r="K289" s="106"/>
      <c r="L289" s="235"/>
    </row>
    <row r="290" spans="1:12" s="143" customFormat="1" ht="12.75">
      <c r="A290" s="175"/>
      <c r="B290" s="176"/>
      <c r="D290" s="176"/>
      <c r="E290" s="221"/>
      <c r="F290" s="106"/>
      <c r="G290" s="106"/>
      <c r="H290" s="178"/>
      <c r="I290" s="106"/>
      <c r="J290" s="175"/>
      <c r="K290" s="106"/>
      <c r="L290" s="235"/>
    </row>
    <row r="291" spans="1:12" s="143" customFormat="1" ht="12.75">
      <c r="A291" s="175"/>
      <c r="B291" s="176"/>
      <c r="D291" s="176"/>
      <c r="E291" s="221"/>
      <c r="F291" s="106"/>
      <c r="G291" s="106"/>
      <c r="H291" s="178"/>
      <c r="I291" s="106"/>
      <c r="J291" s="175"/>
      <c r="K291" s="106"/>
      <c r="L291" s="235"/>
    </row>
    <row r="292" spans="1:12" s="143" customFormat="1" ht="12.75">
      <c r="A292" s="175"/>
      <c r="B292" s="176"/>
      <c r="D292" s="176"/>
      <c r="E292" s="221"/>
      <c r="F292" s="106"/>
      <c r="G292" s="106"/>
      <c r="H292" s="178"/>
      <c r="I292" s="106"/>
      <c r="J292" s="175"/>
      <c r="K292" s="106"/>
      <c r="L292" s="235"/>
    </row>
    <row r="293" spans="1:12" s="143" customFormat="1" ht="12.75">
      <c r="A293" s="175"/>
      <c r="B293" s="176"/>
      <c r="D293" s="176"/>
      <c r="E293" s="221"/>
      <c r="F293" s="106"/>
      <c r="G293" s="106"/>
      <c r="H293" s="178"/>
      <c r="I293" s="106"/>
      <c r="J293" s="175"/>
      <c r="K293" s="106"/>
      <c r="L293" s="235"/>
    </row>
    <row r="294" spans="1:12" s="143" customFormat="1" ht="12.75">
      <c r="A294" s="175"/>
      <c r="B294" s="176"/>
      <c r="D294" s="176"/>
      <c r="E294" s="221"/>
      <c r="F294" s="106"/>
      <c r="G294" s="106"/>
      <c r="H294" s="178"/>
      <c r="I294" s="106"/>
      <c r="J294" s="175"/>
      <c r="K294" s="106"/>
      <c r="L294" s="235"/>
    </row>
    <row r="295" spans="1:12" s="143" customFormat="1" ht="12.75">
      <c r="A295" s="175"/>
      <c r="B295" s="176"/>
      <c r="D295" s="176"/>
      <c r="E295" s="221"/>
      <c r="F295" s="106"/>
      <c r="G295" s="106"/>
      <c r="H295" s="178"/>
      <c r="I295" s="106"/>
      <c r="J295" s="175"/>
      <c r="K295" s="106"/>
      <c r="L295" s="235"/>
    </row>
    <row r="296" spans="1:12" s="143" customFormat="1" ht="12.75">
      <c r="A296" s="175"/>
      <c r="B296" s="176"/>
      <c r="D296" s="176"/>
      <c r="E296" s="221"/>
      <c r="F296" s="106"/>
      <c r="G296" s="106"/>
      <c r="H296" s="178"/>
      <c r="I296" s="106"/>
      <c r="J296" s="175"/>
      <c r="K296" s="106"/>
      <c r="L296" s="235"/>
    </row>
    <row r="297" spans="1:12" s="143" customFormat="1" ht="12.75">
      <c r="A297" s="175"/>
      <c r="B297" s="176"/>
      <c r="D297" s="176"/>
      <c r="E297" s="221"/>
      <c r="F297" s="106"/>
      <c r="G297" s="106"/>
      <c r="H297" s="178"/>
      <c r="I297" s="106"/>
      <c r="J297" s="175"/>
      <c r="K297" s="106"/>
      <c r="L297" s="235"/>
    </row>
    <row r="298" spans="1:12" s="143" customFormat="1" ht="12.75">
      <c r="A298" s="175"/>
      <c r="B298" s="176"/>
      <c r="D298" s="176"/>
      <c r="E298" s="221"/>
      <c r="F298" s="106"/>
      <c r="G298" s="106"/>
      <c r="H298" s="178"/>
      <c r="I298" s="106"/>
      <c r="J298" s="175"/>
      <c r="K298" s="106"/>
      <c r="L298" s="235"/>
    </row>
    <row r="299" spans="1:12" s="143" customFormat="1" ht="12.75">
      <c r="A299" s="175"/>
      <c r="B299" s="176"/>
      <c r="D299" s="176"/>
      <c r="E299" s="221"/>
      <c r="F299" s="106"/>
      <c r="G299" s="106"/>
      <c r="H299" s="178"/>
      <c r="I299" s="106"/>
      <c r="J299" s="175"/>
      <c r="K299" s="106"/>
      <c r="L299" s="235"/>
    </row>
    <row r="300" spans="1:12" s="143" customFormat="1" ht="12.75">
      <c r="A300" s="175"/>
      <c r="B300" s="176"/>
      <c r="D300" s="176"/>
      <c r="E300" s="221"/>
      <c r="F300" s="106"/>
      <c r="G300" s="106"/>
      <c r="H300" s="175"/>
      <c r="I300" s="106"/>
      <c r="J300" s="175"/>
      <c r="K300" s="106"/>
      <c r="L300" s="235"/>
    </row>
    <row r="301" spans="1:12" s="143" customFormat="1" ht="12.75">
      <c r="A301" s="175"/>
      <c r="B301" s="176"/>
      <c r="D301" s="176"/>
      <c r="E301" s="221"/>
      <c r="F301" s="106"/>
      <c r="G301" s="106"/>
      <c r="H301" s="175"/>
      <c r="I301" s="106"/>
      <c r="J301" s="175"/>
      <c r="K301" s="106"/>
      <c r="L301" s="235"/>
    </row>
  </sheetData>
  <sheetProtection/>
  <mergeCells count="73">
    <mergeCell ref="M207:O207"/>
    <mergeCell ref="A209:P209"/>
    <mergeCell ref="A210:P210"/>
    <mergeCell ref="M211:O211"/>
    <mergeCell ref="M146:O146"/>
    <mergeCell ref="A160:Q160"/>
    <mergeCell ref="A161:P161"/>
    <mergeCell ref="M162:O162"/>
    <mergeCell ref="A156:Q156"/>
    <mergeCell ref="A214:P214"/>
    <mergeCell ref="M215:O215"/>
    <mergeCell ref="A157:P157"/>
    <mergeCell ref="M158:O158"/>
    <mergeCell ref="A63:Q63"/>
    <mergeCell ref="A64:Q64"/>
    <mergeCell ref="M65:O65"/>
    <mergeCell ref="A75:Q75"/>
    <mergeCell ref="A76:Q76"/>
    <mergeCell ref="A206:P206"/>
    <mergeCell ref="M219:O219"/>
    <mergeCell ref="C231:E231"/>
    <mergeCell ref="L231:O231"/>
    <mergeCell ref="A221:P221"/>
    <mergeCell ref="A222:P222"/>
    <mergeCell ref="M199:O199"/>
    <mergeCell ref="C229:E229"/>
    <mergeCell ref="L229:O229"/>
    <mergeCell ref="A205:P205"/>
    <mergeCell ref="M223:O223"/>
    <mergeCell ref="M10:O10"/>
    <mergeCell ref="A13:Q13"/>
    <mergeCell ref="A12:Q12"/>
    <mergeCell ref="A197:P197"/>
    <mergeCell ref="A198:P198"/>
    <mergeCell ref="A171:P171"/>
    <mergeCell ref="A170:Q170"/>
    <mergeCell ref="M172:O172"/>
    <mergeCell ref="A9:Q9"/>
    <mergeCell ref="AA3:AH3"/>
    <mergeCell ref="AJ3:AQ3"/>
    <mergeCell ref="AS3:AZ3"/>
    <mergeCell ref="A4:Q4"/>
    <mergeCell ref="R3:Y3"/>
    <mergeCell ref="BT3:CA3"/>
    <mergeCell ref="A1:Q1"/>
    <mergeCell ref="A2:Q2"/>
    <mergeCell ref="L5:Q5"/>
    <mergeCell ref="D5:K5"/>
    <mergeCell ref="A8:Q8"/>
    <mergeCell ref="BB3:BI3"/>
    <mergeCell ref="BK3:BR3"/>
    <mergeCell ref="M14:O14"/>
    <mergeCell ref="A129:Q129"/>
    <mergeCell ref="A130:Q130"/>
    <mergeCell ref="M77:O77"/>
    <mergeCell ref="A87:Q87"/>
    <mergeCell ref="A88:Q88"/>
    <mergeCell ref="M89:O89"/>
    <mergeCell ref="A117:Q117"/>
    <mergeCell ref="A118:Q118"/>
    <mergeCell ref="M194:O194"/>
    <mergeCell ref="A217:P217"/>
    <mergeCell ref="A218:P218"/>
    <mergeCell ref="M131:O131"/>
    <mergeCell ref="A145:P145"/>
    <mergeCell ref="A144:Q144"/>
    <mergeCell ref="A213:P213"/>
    <mergeCell ref="M119:O119"/>
    <mergeCell ref="A187:Q187"/>
    <mergeCell ref="A188:P188"/>
    <mergeCell ref="M189:O189"/>
    <mergeCell ref="A192:Q192"/>
    <mergeCell ref="A193:P193"/>
  </mergeCells>
  <printOptions horizontalCentered="1"/>
  <pageMargins left="0.15748031496062992" right="0.1968503937007874" top="0.15748031496062992" bottom="0.15748031496062992" header="0.1968503937007874" footer="0.1968503937007874"/>
  <pageSetup fitToHeight="4" horizontalDpi="600" verticalDpi="600" orientation="portrait" paperSize="9" scale="75" r:id="rId1"/>
  <rowBreaks count="2" manualBreakCount="2">
    <brk id="74" max="16" man="1"/>
    <brk id="22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69"/>
  <sheetViews>
    <sheetView view="pageBreakPreview" zoomScaleSheetLayoutView="100" zoomScalePageLayoutView="0" workbookViewId="0" topLeftCell="A16">
      <selection activeCell="E26" sqref="E26"/>
    </sheetView>
  </sheetViews>
  <sheetFormatPr defaultColWidth="9.00390625" defaultRowHeight="12.75"/>
  <cols>
    <col min="1" max="1" width="4.25390625" style="7" customWidth="1"/>
    <col min="2" max="2" width="6.00390625" style="101" customWidth="1"/>
    <col min="3" max="3" width="28.25390625" style="8" customWidth="1"/>
    <col min="4" max="4" width="8.375" style="102" customWidth="1"/>
    <col min="5" max="5" width="30.00390625" style="103" customWidth="1"/>
    <col min="6" max="6" width="6.00390625" style="104" customWidth="1"/>
    <col min="7" max="7" width="6.625" style="8" customWidth="1"/>
    <col min="8" max="8" width="6.625" style="8" hidden="1" customWidth="1"/>
    <col min="9" max="9" width="6.625" style="8" customWidth="1"/>
    <col min="10" max="10" width="6.75390625" style="8" customWidth="1"/>
    <col min="11" max="11" width="4.625" style="8" customWidth="1"/>
    <col min="12" max="73" width="4.75390625" style="8" customWidth="1"/>
    <col min="74" max="16384" width="9.125" style="8" customWidth="1"/>
  </cols>
  <sheetData>
    <row r="1" spans="1:11" ht="15" customHeight="1">
      <c r="A1" s="270" t="str">
        <f>ДЕВУШКИ!A1:Q1</f>
        <v>Министерство физической культуры и спорта Пензенской области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41.25" customHeight="1">
      <c r="A4" s="285" t="str">
        <f>ДЕВУШКИ!A4:Q4</f>
        <v>РЕЗУЛЬТАТЫ
Кубка Пензенской области по легкой атлетике 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3:81" ht="15" customHeight="1">
      <c r="C5" s="10" t="s">
        <v>12</v>
      </c>
      <c r="D5" s="274" t="s">
        <v>61</v>
      </c>
      <c r="E5" s="274"/>
      <c r="F5" s="107"/>
      <c r="G5" s="274" t="s">
        <v>282</v>
      </c>
      <c r="H5" s="274"/>
      <c r="I5" s="274"/>
      <c r="J5" s="274"/>
      <c r="K5" s="274"/>
      <c r="L5" s="52"/>
      <c r="M5" s="52"/>
      <c r="N5" s="136"/>
      <c r="O5" s="52"/>
      <c r="P5" s="52"/>
      <c r="Q5" s="136"/>
      <c r="R5" s="52"/>
      <c r="S5" s="52"/>
      <c r="T5" s="136"/>
      <c r="U5" s="52"/>
      <c r="V5" s="52"/>
      <c r="W5" s="136"/>
      <c r="X5" s="52"/>
      <c r="Y5" s="52"/>
      <c r="Z5" s="136"/>
      <c r="AA5" s="52"/>
      <c r="AB5" s="52"/>
      <c r="AC5" s="136"/>
      <c r="AD5" s="52"/>
      <c r="AE5" s="52"/>
      <c r="AF5" s="136"/>
      <c r="AG5" s="52"/>
      <c r="AH5" s="52"/>
      <c r="AI5" s="136"/>
      <c r="AJ5" s="52"/>
      <c r="AK5" s="52"/>
      <c r="AL5" s="136"/>
      <c r="AM5" s="52"/>
      <c r="AN5" s="52"/>
      <c r="AO5" s="136"/>
      <c r="AP5" s="52"/>
      <c r="AQ5" s="52"/>
      <c r="AR5" s="136"/>
      <c r="AS5" s="52"/>
      <c r="AT5" s="52"/>
      <c r="AU5" s="136"/>
      <c r="AV5" s="52"/>
      <c r="AW5" s="52"/>
      <c r="AX5" s="136"/>
      <c r="AY5" s="52"/>
      <c r="AZ5" s="52"/>
      <c r="BA5" s="136"/>
      <c r="BB5" s="52"/>
      <c r="BC5" s="52"/>
      <c r="BD5" s="136"/>
      <c r="BE5" s="52"/>
      <c r="BF5" s="52"/>
      <c r="BG5" s="136"/>
      <c r="BH5" s="52"/>
      <c r="BI5" s="52"/>
      <c r="BJ5" s="136"/>
      <c r="BK5" s="52"/>
      <c r="BL5" s="52"/>
      <c r="BM5" s="136"/>
      <c r="BN5" s="52"/>
      <c r="BO5" s="52"/>
      <c r="BP5" s="136"/>
      <c r="BQ5" s="52"/>
      <c r="BR5" s="52"/>
      <c r="BS5" s="136"/>
      <c r="BT5" s="52"/>
      <c r="BU5" s="52"/>
      <c r="BV5" s="52"/>
      <c r="BW5" s="52"/>
      <c r="BX5" s="52"/>
      <c r="BY5" s="52"/>
      <c r="BZ5" s="52"/>
      <c r="CA5" s="52"/>
      <c r="CB5" s="52"/>
      <c r="CC5" s="52"/>
    </row>
    <row r="6" spans="3:81" ht="15" customHeight="1">
      <c r="C6" s="10"/>
      <c r="D6" s="107"/>
      <c r="E6" s="107"/>
      <c r="F6" s="107"/>
      <c r="G6" s="108"/>
      <c r="H6" s="108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</row>
    <row r="7" spans="1:11" ht="15.75" customHeight="1">
      <c r="A7" s="270" t="s">
        <v>29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</row>
    <row r="8" spans="1:11" ht="15.75" customHeight="1">
      <c r="A8" s="270" t="s">
        <v>43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</row>
    <row r="9" spans="1:11" ht="15.75" customHeight="1">
      <c r="A9" s="109"/>
      <c r="B9" s="109"/>
      <c r="C9" s="109"/>
      <c r="D9" s="109"/>
      <c r="E9" s="283" t="s">
        <v>16</v>
      </c>
      <c r="F9" s="283"/>
      <c r="G9" s="284" t="s">
        <v>283</v>
      </c>
      <c r="H9" s="284"/>
      <c r="I9" s="284"/>
      <c r="J9" s="284"/>
      <c r="K9" s="284"/>
    </row>
    <row r="10" spans="1:11" ht="25.5" customHeight="1">
      <c r="A10" s="114" t="s">
        <v>17</v>
      </c>
      <c r="B10" s="115" t="s">
        <v>18</v>
      </c>
      <c r="C10" s="114" t="s">
        <v>19</v>
      </c>
      <c r="D10" s="116" t="s">
        <v>20</v>
      </c>
      <c r="E10" s="114" t="s">
        <v>21</v>
      </c>
      <c r="F10" s="117" t="s">
        <v>22</v>
      </c>
      <c r="G10" s="264" t="s">
        <v>26</v>
      </c>
      <c r="H10" s="264"/>
      <c r="I10" s="264"/>
      <c r="J10" s="127" t="s">
        <v>27</v>
      </c>
      <c r="K10" s="128" t="s">
        <v>28</v>
      </c>
    </row>
    <row r="11" spans="1:11" s="4" customFormat="1" ht="32.25" customHeight="1">
      <c r="A11" s="84"/>
      <c r="B11" s="118"/>
      <c r="C11" s="119" t="s">
        <v>285</v>
      </c>
      <c r="D11" s="120"/>
      <c r="E11" s="26"/>
      <c r="F11" s="121"/>
      <c r="G11" s="93"/>
      <c r="H11" s="93"/>
      <c r="I11" s="93"/>
      <c r="J11" s="93"/>
      <c r="K11" s="93"/>
    </row>
    <row r="12" spans="1:11" s="4" customFormat="1" ht="17.25" customHeight="1">
      <c r="A12" s="84">
        <v>1</v>
      </c>
      <c r="B12" s="118">
        <v>482</v>
      </c>
      <c r="C12" s="194" t="s">
        <v>108</v>
      </c>
      <c r="D12" s="199" t="s">
        <v>93</v>
      </c>
      <c r="E12" s="196" t="s">
        <v>77</v>
      </c>
      <c r="F12" s="200">
        <v>13.4</v>
      </c>
      <c r="G12" s="93"/>
      <c r="H12" s="93"/>
      <c r="I12" s="93"/>
      <c r="J12" s="93"/>
      <c r="K12" s="93"/>
    </row>
    <row r="13" spans="1:11" s="4" customFormat="1" ht="17.25" customHeight="1">
      <c r="A13" s="84">
        <v>2</v>
      </c>
      <c r="B13" s="118">
        <v>6</v>
      </c>
      <c r="C13" s="26" t="s">
        <v>119</v>
      </c>
      <c r="D13" s="199" t="s">
        <v>93</v>
      </c>
      <c r="E13" s="216" t="s">
        <v>75</v>
      </c>
      <c r="F13" s="200">
        <v>13.2</v>
      </c>
      <c r="G13" s="93"/>
      <c r="H13" s="93"/>
      <c r="I13" s="93"/>
      <c r="J13" s="93"/>
      <c r="K13" s="93"/>
    </row>
    <row r="14" spans="1:11" s="4" customFormat="1" ht="17.25" customHeight="1">
      <c r="A14" s="84">
        <v>3</v>
      </c>
      <c r="B14" s="118">
        <v>127</v>
      </c>
      <c r="C14" s="26" t="s">
        <v>118</v>
      </c>
      <c r="D14" s="199" t="s">
        <v>98</v>
      </c>
      <c r="E14" s="214" t="s">
        <v>91</v>
      </c>
      <c r="F14" s="200">
        <v>13</v>
      </c>
      <c r="G14" s="93"/>
      <c r="H14" s="93"/>
      <c r="I14" s="93"/>
      <c r="J14" s="93"/>
      <c r="K14" s="93"/>
    </row>
    <row r="15" spans="1:11" s="4" customFormat="1" ht="17.25" customHeight="1">
      <c r="A15" s="84">
        <v>4</v>
      </c>
      <c r="B15" s="118">
        <v>702</v>
      </c>
      <c r="C15" s="194" t="s">
        <v>110</v>
      </c>
      <c r="D15" s="199" t="s">
        <v>90</v>
      </c>
      <c r="E15" s="214" t="s">
        <v>77</v>
      </c>
      <c r="F15" s="200">
        <v>12.7</v>
      </c>
      <c r="G15" s="93"/>
      <c r="H15" s="93"/>
      <c r="I15" s="93"/>
      <c r="J15" s="93"/>
      <c r="K15" s="93"/>
    </row>
    <row r="16" spans="1:11" s="4" customFormat="1" ht="17.25" customHeight="1">
      <c r="A16" s="84">
        <v>5</v>
      </c>
      <c r="B16" s="118">
        <v>777</v>
      </c>
      <c r="C16" s="26" t="s">
        <v>121</v>
      </c>
      <c r="D16" s="199" t="s">
        <v>93</v>
      </c>
      <c r="E16" s="214" t="s">
        <v>77</v>
      </c>
      <c r="F16" s="200">
        <v>12.5</v>
      </c>
      <c r="G16" s="93"/>
      <c r="H16" s="93"/>
      <c r="I16" s="93"/>
      <c r="J16" s="93"/>
      <c r="K16" s="93"/>
    </row>
    <row r="17" spans="1:11" s="4" customFormat="1" ht="17.25" customHeight="1">
      <c r="A17" s="84">
        <v>6</v>
      </c>
      <c r="B17" s="118">
        <v>446</v>
      </c>
      <c r="C17" s="26" t="s">
        <v>131</v>
      </c>
      <c r="D17" s="199" t="s">
        <v>90</v>
      </c>
      <c r="E17" s="196" t="s">
        <v>91</v>
      </c>
      <c r="F17" s="200">
        <v>12.9</v>
      </c>
      <c r="G17" s="93"/>
      <c r="H17" s="93"/>
      <c r="I17" s="93"/>
      <c r="J17" s="93"/>
      <c r="K17" s="93"/>
    </row>
    <row r="18" spans="1:11" s="4" customFormat="1" ht="17.25" customHeight="1">
      <c r="A18" s="84">
        <v>7</v>
      </c>
      <c r="B18" s="146">
        <v>619</v>
      </c>
      <c r="C18" s="83" t="s">
        <v>140</v>
      </c>
      <c r="D18" s="202" t="s">
        <v>93</v>
      </c>
      <c r="E18" s="196" t="s">
        <v>75</v>
      </c>
      <c r="F18" s="200">
        <v>13.1</v>
      </c>
      <c r="G18" s="93"/>
      <c r="H18" s="93"/>
      <c r="I18" s="93"/>
      <c r="J18" s="93"/>
      <c r="K18" s="93"/>
    </row>
    <row r="19" spans="1:11" s="4" customFormat="1" ht="17.25" customHeight="1">
      <c r="A19" s="84">
        <v>8</v>
      </c>
      <c r="B19" s="118">
        <v>6</v>
      </c>
      <c r="C19" s="26" t="s">
        <v>146</v>
      </c>
      <c r="D19" s="199" t="s">
        <v>84</v>
      </c>
      <c r="E19" s="196" t="s">
        <v>147</v>
      </c>
      <c r="F19" s="200">
        <v>13.3</v>
      </c>
      <c r="G19" s="93"/>
      <c r="H19" s="93"/>
      <c r="I19" s="93"/>
      <c r="J19" s="93"/>
      <c r="K19" s="93"/>
    </row>
    <row r="20" spans="1:11" s="4" customFormat="1" ht="32.25" customHeight="1">
      <c r="A20" s="84"/>
      <c r="B20" s="118"/>
      <c r="C20" s="119" t="s">
        <v>284</v>
      </c>
      <c r="D20" s="120"/>
      <c r="E20" s="26"/>
      <c r="F20" s="121"/>
      <c r="G20" s="93"/>
      <c r="H20" s="93"/>
      <c r="I20" s="93"/>
      <c r="J20" s="93"/>
      <c r="K20" s="93"/>
    </row>
    <row r="21" spans="1:11" s="4" customFormat="1" ht="17.25" customHeight="1">
      <c r="A21" s="84">
        <v>1</v>
      </c>
      <c r="B21" s="118">
        <v>384</v>
      </c>
      <c r="C21" s="194" t="s">
        <v>177</v>
      </c>
      <c r="D21" s="199" t="s">
        <v>174</v>
      </c>
      <c r="E21" s="214" t="s">
        <v>77</v>
      </c>
      <c r="F21" s="200">
        <v>13.9</v>
      </c>
      <c r="G21" s="93"/>
      <c r="H21" s="93"/>
      <c r="I21" s="93"/>
      <c r="J21" s="93"/>
      <c r="K21" s="93"/>
    </row>
    <row r="22" spans="1:11" s="4" customFormat="1" ht="17.25" customHeight="1">
      <c r="A22" s="84">
        <v>2</v>
      </c>
      <c r="B22" s="118">
        <v>206</v>
      </c>
      <c r="C22" s="26" t="s">
        <v>180</v>
      </c>
      <c r="D22" s="199" t="s">
        <v>76</v>
      </c>
      <c r="E22" s="214" t="s">
        <v>181</v>
      </c>
      <c r="F22" s="200">
        <v>13.8</v>
      </c>
      <c r="G22" s="93"/>
      <c r="H22" s="93"/>
      <c r="I22" s="93"/>
      <c r="J22" s="93"/>
      <c r="K22" s="93"/>
    </row>
    <row r="23" spans="1:11" s="4" customFormat="1" ht="17.25" customHeight="1">
      <c r="A23" s="84">
        <v>3</v>
      </c>
      <c r="B23" s="118">
        <v>718</v>
      </c>
      <c r="C23" s="26" t="s">
        <v>185</v>
      </c>
      <c r="D23" s="199" t="s">
        <v>174</v>
      </c>
      <c r="E23" s="214" t="s">
        <v>77</v>
      </c>
      <c r="F23" s="200">
        <v>13.1</v>
      </c>
      <c r="G23" s="93"/>
      <c r="H23" s="93"/>
      <c r="I23" s="93"/>
      <c r="J23" s="93"/>
      <c r="K23" s="93"/>
    </row>
    <row r="24" spans="1:11" s="4" customFormat="1" ht="17.25" customHeight="1">
      <c r="A24" s="84">
        <v>4</v>
      </c>
      <c r="B24" s="118">
        <v>158</v>
      </c>
      <c r="C24" s="194" t="s">
        <v>173</v>
      </c>
      <c r="D24" s="199" t="s">
        <v>174</v>
      </c>
      <c r="E24" s="214" t="s">
        <v>77</v>
      </c>
      <c r="F24" s="200">
        <v>12.9</v>
      </c>
      <c r="G24" s="93"/>
      <c r="H24" s="93"/>
      <c r="I24" s="93"/>
      <c r="J24" s="93"/>
      <c r="K24" s="93"/>
    </row>
    <row r="25" spans="1:11" s="4" customFormat="1" ht="17.25" customHeight="1">
      <c r="A25" s="84">
        <v>5</v>
      </c>
      <c r="B25" s="118">
        <v>626</v>
      </c>
      <c r="C25" s="26" t="s">
        <v>183</v>
      </c>
      <c r="D25" s="199" t="s">
        <v>76</v>
      </c>
      <c r="E25" s="216" t="s">
        <v>184</v>
      </c>
      <c r="F25" s="200">
        <v>12.8</v>
      </c>
      <c r="G25" s="93"/>
      <c r="H25" s="93"/>
      <c r="I25" s="93"/>
      <c r="J25" s="93"/>
      <c r="K25" s="93"/>
    </row>
    <row r="26" spans="1:11" s="4" customFormat="1" ht="17.25" customHeight="1">
      <c r="A26" s="84">
        <v>6</v>
      </c>
      <c r="B26" s="118">
        <v>401</v>
      </c>
      <c r="C26" s="194" t="s">
        <v>176</v>
      </c>
      <c r="D26" s="199" t="s">
        <v>174</v>
      </c>
      <c r="E26" s="214" t="s">
        <v>77</v>
      </c>
      <c r="F26" s="200">
        <v>13.1</v>
      </c>
      <c r="G26" s="93"/>
      <c r="H26" s="93"/>
      <c r="I26" s="93"/>
      <c r="J26" s="93"/>
      <c r="K26" s="93"/>
    </row>
    <row r="27" spans="1:11" s="4" customFormat="1" ht="17.25" customHeight="1">
      <c r="A27" s="84">
        <v>7</v>
      </c>
      <c r="B27" s="118">
        <v>703</v>
      </c>
      <c r="C27" s="26" t="s">
        <v>186</v>
      </c>
      <c r="D27" s="199" t="s">
        <v>76</v>
      </c>
      <c r="E27" s="196" t="s">
        <v>77</v>
      </c>
      <c r="F27" s="200">
        <v>13.4</v>
      </c>
      <c r="G27" s="93"/>
      <c r="H27" s="93"/>
      <c r="I27" s="93"/>
      <c r="J27" s="93"/>
      <c r="K27" s="93"/>
    </row>
    <row r="28" spans="1:11" s="4" customFormat="1" ht="17.25" customHeight="1">
      <c r="A28" s="84">
        <v>8</v>
      </c>
      <c r="B28" s="118">
        <v>402</v>
      </c>
      <c r="C28" s="194" t="s">
        <v>172</v>
      </c>
      <c r="D28" s="199" t="s">
        <v>76</v>
      </c>
      <c r="E28" s="196" t="s">
        <v>75</v>
      </c>
      <c r="F28" s="200">
        <v>13.9</v>
      </c>
      <c r="G28" s="93"/>
      <c r="H28" s="93"/>
      <c r="I28" s="93"/>
      <c r="J28" s="93"/>
      <c r="K28" s="93"/>
    </row>
    <row r="29" spans="1:11" s="4" customFormat="1" ht="32.25" customHeight="1">
      <c r="A29" s="84"/>
      <c r="B29" s="118"/>
      <c r="C29" s="119" t="s">
        <v>71</v>
      </c>
      <c r="D29" s="120"/>
      <c r="E29" s="26"/>
      <c r="F29" s="121"/>
      <c r="G29" s="93"/>
      <c r="H29" s="93"/>
      <c r="I29" s="93"/>
      <c r="J29" s="93"/>
      <c r="K29" s="93"/>
    </row>
    <row r="30" spans="1:11" s="4" customFormat="1" ht="17.25" customHeight="1">
      <c r="A30" s="84">
        <v>1</v>
      </c>
      <c r="B30" s="118">
        <v>70</v>
      </c>
      <c r="C30" s="194" t="s">
        <v>187</v>
      </c>
      <c r="D30" s="199" t="s">
        <v>188</v>
      </c>
      <c r="E30" s="215" t="s">
        <v>189</v>
      </c>
      <c r="F30" s="121">
        <v>13.6</v>
      </c>
      <c r="G30" s="93"/>
      <c r="H30" s="93"/>
      <c r="I30" s="93"/>
      <c r="J30" s="93"/>
      <c r="K30" s="93"/>
    </row>
    <row r="31" spans="1:11" s="4" customFormat="1" ht="17.25" customHeight="1">
      <c r="A31" s="84">
        <v>2</v>
      </c>
      <c r="B31" s="118">
        <v>70</v>
      </c>
      <c r="C31" s="194" t="s">
        <v>196</v>
      </c>
      <c r="D31" s="199" t="s">
        <v>197</v>
      </c>
      <c r="E31" s="214" t="s">
        <v>75</v>
      </c>
      <c r="F31" s="200">
        <v>13.2</v>
      </c>
      <c r="G31" s="93"/>
      <c r="H31" s="93"/>
      <c r="I31" s="93"/>
      <c r="J31" s="93"/>
      <c r="K31" s="93"/>
    </row>
    <row r="32" spans="1:11" s="4" customFormat="1" ht="17.25" customHeight="1">
      <c r="A32" s="84">
        <v>3</v>
      </c>
      <c r="B32" s="118">
        <v>17</v>
      </c>
      <c r="C32" s="26" t="s">
        <v>204</v>
      </c>
      <c r="D32" s="199" t="s">
        <v>191</v>
      </c>
      <c r="E32" s="215" t="s">
        <v>75</v>
      </c>
      <c r="F32" s="121">
        <v>12.3</v>
      </c>
      <c r="G32" s="93"/>
      <c r="H32" s="93"/>
      <c r="I32" s="93"/>
      <c r="J32" s="93"/>
      <c r="K32" s="93"/>
    </row>
    <row r="33" spans="1:11" s="4" customFormat="1" ht="17.25" customHeight="1">
      <c r="A33" s="84">
        <v>4</v>
      </c>
      <c r="B33" s="118">
        <v>599</v>
      </c>
      <c r="C33" s="26" t="s">
        <v>205</v>
      </c>
      <c r="D33" s="199" t="s">
        <v>206</v>
      </c>
      <c r="E33" s="215" t="s">
        <v>207</v>
      </c>
      <c r="F33" s="147">
        <v>11.9</v>
      </c>
      <c r="G33" s="93"/>
      <c r="H33" s="93"/>
      <c r="I33" s="93"/>
      <c r="J33" s="93"/>
      <c r="K33" s="93"/>
    </row>
    <row r="34" spans="1:11" s="4" customFormat="1" ht="17.25" customHeight="1">
      <c r="A34" s="84">
        <v>5</v>
      </c>
      <c r="B34" s="118">
        <v>747</v>
      </c>
      <c r="C34" s="194" t="s">
        <v>192</v>
      </c>
      <c r="D34" s="199" t="s">
        <v>193</v>
      </c>
      <c r="E34" s="214" t="s">
        <v>194</v>
      </c>
      <c r="F34" s="200">
        <v>11.3</v>
      </c>
      <c r="G34" s="93"/>
      <c r="H34" s="93"/>
      <c r="I34" s="93"/>
      <c r="J34" s="93"/>
      <c r="K34" s="93"/>
    </row>
    <row r="35" spans="1:11" s="4" customFormat="1" ht="17.25" customHeight="1">
      <c r="A35" s="84">
        <v>6</v>
      </c>
      <c r="B35" s="118">
        <v>399</v>
      </c>
      <c r="C35" s="194" t="s">
        <v>190</v>
      </c>
      <c r="D35" s="199" t="s">
        <v>191</v>
      </c>
      <c r="E35" s="214" t="s">
        <v>75</v>
      </c>
      <c r="F35" s="200">
        <v>12</v>
      </c>
      <c r="G35" s="93"/>
      <c r="H35" s="93"/>
      <c r="I35" s="93"/>
      <c r="J35" s="93"/>
      <c r="K35" s="93"/>
    </row>
    <row r="36" spans="1:11" s="4" customFormat="1" ht="17.25" customHeight="1">
      <c r="A36" s="84">
        <v>7</v>
      </c>
      <c r="B36" s="118">
        <v>279</v>
      </c>
      <c r="C36" s="26" t="s">
        <v>202</v>
      </c>
      <c r="D36" s="199" t="s">
        <v>191</v>
      </c>
      <c r="E36" s="214" t="s">
        <v>203</v>
      </c>
      <c r="F36" s="200">
        <v>13.1</v>
      </c>
      <c r="G36" s="93"/>
      <c r="H36" s="93"/>
      <c r="I36" s="93"/>
      <c r="J36" s="93"/>
      <c r="K36" s="93"/>
    </row>
    <row r="37" spans="1:11" s="4" customFormat="1" ht="17.25" customHeight="1">
      <c r="A37" s="84">
        <v>8</v>
      </c>
      <c r="B37" s="118">
        <v>126</v>
      </c>
      <c r="C37" s="26" t="s">
        <v>208</v>
      </c>
      <c r="D37" s="199" t="s">
        <v>197</v>
      </c>
      <c r="E37" s="214" t="s">
        <v>209</v>
      </c>
      <c r="F37" s="200">
        <v>13.4</v>
      </c>
      <c r="G37" s="93"/>
      <c r="H37" s="93"/>
      <c r="I37" s="93"/>
      <c r="J37" s="93"/>
      <c r="K37" s="93"/>
    </row>
    <row r="38" spans="1:6" s="4" customFormat="1" ht="17.25" customHeight="1">
      <c r="A38" s="74"/>
      <c r="B38" s="123"/>
      <c r="D38" s="124"/>
      <c r="E38" s="125"/>
      <c r="F38" s="126"/>
    </row>
    <row r="39" spans="1:6" s="4" customFormat="1" ht="17.25" customHeight="1">
      <c r="A39" s="74"/>
      <c r="B39" s="123"/>
      <c r="C39" s="4" t="s">
        <v>44</v>
      </c>
      <c r="D39" s="124"/>
      <c r="E39" s="125"/>
      <c r="F39" s="126"/>
    </row>
    <row r="40" spans="1:6" s="4" customFormat="1" ht="17.25" customHeight="1">
      <c r="A40" s="74"/>
      <c r="B40" s="123"/>
      <c r="C40" s="4" t="s">
        <v>45</v>
      </c>
      <c r="D40" s="124"/>
      <c r="E40" s="125"/>
      <c r="F40" s="126"/>
    </row>
    <row r="41" spans="1:6" s="4" customFormat="1" ht="14.25" customHeight="1">
      <c r="A41" s="74"/>
      <c r="B41" s="123"/>
      <c r="C41" s="4" t="s">
        <v>46</v>
      </c>
      <c r="D41" s="124"/>
      <c r="E41" s="125"/>
      <c r="F41" s="126"/>
    </row>
    <row r="42" spans="1:6" s="4" customFormat="1" ht="14.25" customHeight="1">
      <c r="A42" s="74"/>
      <c r="B42" s="123"/>
      <c r="D42" s="124"/>
      <c r="E42" s="125"/>
      <c r="F42" s="126"/>
    </row>
    <row r="43" spans="1:6" s="4" customFormat="1" ht="14.25" customHeight="1">
      <c r="A43" s="74"/>
      <c r="B43" s="123"/>
      <c r="D43" s="124"/>
      <c r="E43" s="125"/>
      <c r="F43" s="126"/>
    </row>
    <row r="44" spans="1:6" s="4" customFormat="1" ht="17.25" customHeight="1">
      <c r="A44" s="74"/>
      <c r="B44" s="123"/>
      <c r="D44" s="124"/>
      <c r="E44" s="125"/>
      <c r="F44" s="126"/>
    </row>
    <row r="45" spans="1:6" s="4" customFormat="1" ht="17.25" customHeight="1">
      <c r="A45" s="74"/>
      <c r="B45" s="123"/>
      <c r="D45" s="124"/>
      <c r="E45" s="125"/>
      <c r="F45" s="126"/>
    </row>
    <row r="46" spans="1:6" s="4" customFormat="1" ht="17.25" customHeight="1">
      <c r="A46" s="74"/>
      <c r="B46" s="123"/>
      <c r="D46" s="124"/>
      <c r="E46" s="125"/>
      <c r="F46" s="126"/>
    </row>
    <row r="47" spans="1:6" s="4" customFormat="1" ht="17.25" customHeight="1">
      <c r="A47" s="74"/>
      <c r="B47" s="123"/>
      <c r="D47" s="124"/>
      <c r="E47" s="125"/>
      <c r="F47" s="126"/>
    </row>
    <row r="48" spans="1:11" s="4" customFormat="1" ht="17.25" customHeight="1">
      <c r="A48" s="74"/>
      <c r="B48" s="131"/>
      <c r="C48" s="129"/>
      <c r="D48" s="132"/>
      <c r="E48" s="133"/>
      <c r="F48" s="134"/>
      <c r="G48" s="129"/>
      <c r="H48" s="129"/>
      <c r="I48" s="129"/>
      <c r="J48" s="129"/>
      <c r="K48" s="129"/>
    </row>
    <row r="49" spans="1:11" s="4" customFormat="1" ht="17.25" customHeight="1">
      <c r="A49" s="74"/>
      <c r="B49" s="131"/>
      <c r="C49" s="129"/>
      <c r="D49" s="132"/>
      <c r="E49" s="133"/>
      <c r="F49" s="134"/>
      <c r="G49" s="129"/>
      <c r="H49" s="129"/>
      <c r="I49" s="129"/>
      <c r="J49" s="129"/>
      <c r="K49" s="129"/>
    </row>
    <row r="50" spans="1:6" s="129" customFormat="1" ht="17.25" customHeight="1">
      <c r="A50" s="74"/>
      <c r="B50" s="131"/>
      <c r="D50" s="132"/>
      <c r="E50" s="133"/>
      <c r="F50" s="134"/>
    </row>
    <row r="51" spans="1:6" s="129" customFormat="1" ht="17.25" customHeight="1">
      <c r="A51" s="74"/>
      <c r="B51" s="131"/>
      <c r="D51" s="132"/>
      <c r="E51" s="133"/>
      <c r="F51" s="134"/>
    </row>
    <row r="52" spans="1:6" s="129" customFormat="1" ht="17.25" customHeight="1">
      <c r="A52" s="74"/>
      <c r="B52" s="131"/>
      <c r="D52" s="132"/>
      <c r="E52" s="133"/>
      <c r="F52" s="134"/>
    </row>
    <row r="53" spans="1:6" s="129" customFormat="1" ht="17.25" customHeight="1">
      <c r="A53" s="74"/>
      <c r="B53" s="131"/>
      <c r="D53" s="132"/>
      <c r="E53" s="133"/>
      <c r="F53" s="135"/>
    </row>
    <row r="54" spans="1:11" s="129" customFormat="1" ht="17.25" customHeight="1">
      <c r="A54" s="74"/>
      <c r="B54" s="131"/>
      <c r="D54" s="132"/>
      <c r="E54" s="133"/>
      <c r="F54" s="135"/>
      <c r="G54" s="8"/>
      <c r="H54" s="8"/>
      <c r="I54" s="8"/>
      <c r="J54" s="8"/>
      <c r="K54" s="8"/>
    </row>
    <row r="55" spans="1:11" s="129" customFormat="1" ht="17.25" customHeight="1">
      <c r="A55" s="74"/>
      <c r="B55" s="131"/>
      <c r="D55" s="132"/>
      <c r="E55" s="133"/>
      <c r="F55" s="135"/>
      <c r="G55" s="8"/>
      <c r="H55" s="8"/>
      <c r="I55" s="8"/>
      <c r="J55" s="8"/>
      <c r="K55" s="8"/>
    </row>
    <row r="56" spans="1:6" ht="17.25" customHeight="1">
      <c r="A56" s="74"/>
      <c r="B56" s="131"/>
      <c r="C56" s="129"/>
      <c r="D56" s="132"/>
      <c r="E56" s="133"/>
      <c r="F56" s="135"/>
    </row>
    <row r="57" spans="1:6" ht="17.25" customHeight="1">
      <c r="A57" s="74"/>
      <c r="B57" s="131"/>
      <c r="C57" s="129"/>
      <c r="D57" s="132"/>
      <c r="E57" s="133"/>
      <c r="F57" s="135"/>
    </row>
    <row r="58" spans="1:6" ht="17.25" customHeight="1">
      <c r="A58" s="74"/>
      <c r="B58" s="131"/>
      <c r="C58" s="129"/>
      <c r="D58" s="132"/>
      <c r="E58" s="133"/>
      <c r="F58" s="135"/>
    </row>
    <row r="59" spans="1:6" ht="17.25" customHeight="1">
      <c r="A59" s="74"/>
      <c r="B59" s="131"/>
      <c r="C59" s="129"/>
      <c r="D59" s="132"/>
      <c r="E59" s="133"/>
      <c r="F59" s="135"/>
    </row>
    <row r="60" spans="1:6" ht="17.25" customHeight="1">
      <c r="A60" s="74"/>
      <c r="B60" s="131"/>
      <c r="C60" s="129"/>
      <c r="D60" s="132"/>
      <c r="E60" s="133"/>
      <c r="F60" s="135"/>
    </row>
    <row r="61" spans="1:6" ht="17.25" customHeight="1">
      <c r="A61" s="74"/>
      <c r="B61" s="131"/>
      <c r="C61" s="129"/>
      <c r="D61" s="132"/>
      <c r="E61" s="133"/>
      <c r="F61" s="135"/>
    </row>
    <row r="62" spans="1:6" ht="17.25" customHeight="1">
      <c r="A62" s="74"/>
      <c r="B62" s="131"/>
      <c r="C62" s="129"/>
      <c r="D62" s="132"/>
      <c r="E62" s="133"/>
      <c r="F62" s="135"/>
    </row>
    <row r="63" ht="17.25" customHeight="1">
      <c r="A63" s="74"/>
    </row>
    <row r="64" ht="17.25" customHeight="1">
      <c r="A64" s="74"/>
    </row>
    <row r="65" ht="17.25" customHeight="1">
      <c r="A65" s="74"/>
    </row>
    <row r="66" ht="17.25" customHeight="1">
      <c r="A66" s="74"/>
    </row>
    <row r="67" ht="17.25" customHeight="1">
      <c r="A67" s="74"/>
    </row>
    <row r="68" ht="17.25" customHeight="1">
      <c r="A68" s="74"/>
    </row>
    <row r="69" ht="17.25" customHeight="1">
      <c r="A69" s="74"/>
    </row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</sheetData>
  <sheetProtection/>
  <mergeCells count="10">
    <mergeCell ref="A8:K8"/>
    <mergeCell ref="E9:F9"/>
    <mergeCell ref="G9:K9"/>
    <mergeCell ref="G10:I10"/>
    <mergeCell ref="A1:K1"/>
    <mergeCell ref="A2:K2"/>
    <mergeCell ref="A4:K4"/>
    <mergeCell ref="D5:E5"/>
    <mergeCell ref="G5:K5"/>
    <mergeCell ref="A7:K7"/>
  </mergeCells>
  <printOptions horizontalCentered="1"/>
  <pageMargins left="0.16" right="0.17" top="0.2" bottom="0.2" header="0.2" footer="0.2"/>
  <pageSetup fitToHeight="3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93"/>
  <sheetViews>
    <sheetView view="pageBreakPreview" zoomScaleSheetLayoutView="100" zoomScalePageLayoutView="0" workbookViewId="0" topLeftCell="A19">
      <selection activeCell="E36" sqref="E36"/>
    </sheetView>
  </sheetViews>
  <sheetFormatPr defaultColWidth="9.00390625" defaultRowHeight="12.75"/>
  <cols>
    <col min="1" max="1" width="4.00390625" style="6" customWidth="1"/>
    <col min="2" max="2" width="5.75390625" style="7" customWidth="1"/>
    <col min="3" max="3" width="28.00390625" style="8" customWidth="1"/>
    <col min="4" max="4" width="7.75390625" style="102" customWidth="1"/>
    <col min="5" max="5" width="28.00390625" style="10" customWidth="1"/>
    <col min="6" max="6" width="7.75390625" style="7" customWidth="1"/>
    <col min="7" max="7" width="6.125" style="7" customWidth="1"/>
    <col min="8" max="8" width="6.125" style="8" hidden="1" customWidth="1"/>
    <col min="9" max="10" width="6.125" style="8" customWidth="1"/>
    <col min="11" max="11" width="4.375" style="8" customWidth="1"/>
    <col min="12" max="78" width="3.375" style="8" customWidth="1"/>
    <col min="79" max="16384" width="9.125" style="8" customWidth="1"/>
  </cols>
  <sheetData>
    <row r="1" spans="1:15" s="1" customFormat="1" ht="17.25" customHeight="1">
      <c r="A1" s="286" t="str">
        <f>ДЕВУШКИ!A1:Q1</f>
        <v>Министерство физической культуры и спорта Пензенской области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52"/>
      <c r="M1" s="52"/>
      <c r="N1" s="53"/>
      <c r="O1" s="52"/>
    </row>
    <row r="2" spans="1:15" s="1" customFormat="1" ht="17.25" customHeight="1">
      <c r="A2" s="286" t="str">
        <f>ДЕВУШКИ!A2:Q2</f>
        <v>Федерация легкой атлетики Пензенской области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52"/>
      <c r="M2" s="55"/>
      <c r="N2" s="52"/>
      <c r="O2" s="52"/>
    </row>
    <row r="3" spans="1:11" s="1" customFormat="1" ht="17.2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89" s="1" customFormat="1" ht="36" customHeight="1">
      <c r="A4" s="285" t="str">
        <f>ДЕВУШКИ!A4:Q4</f>
        <v>РЕЗУЛЬТАТЫ
Кубка Пензенской области по легкой атлетике 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52"/>
      <c r="M4" s="53"/>
      <c r="N4" s="52"/>
      <c r="O4" s="52"/>
      <c r="P4" s="53"/>
      <c r="Q4" s="52"/>
      <c r="R4" s="52"/>
      <c r="S4" s="53"/>
      <c r="T4" s="52"/>
      <c r="U4" s="52"/>
      <c r="V4" s="53"/>
      <c r="W4" s="52"/>
      <c r="X4" s="52"/>
      <c r="Y4" s="53"/>
      <c r="Z4" s="52"/>
      <c r="AA4" s="52"/>
      <c r="AB4" s="53"/>
      <c r="AC4" s="52"/>
      <c r="AD4" s="52"/>
      <c r="AE4" s="53"/>
      <c r="AF4" s="52"/>
      <c r="AG4" s="52"/>
      <c r="AH4" s="53"/>
      <c r="AI4" s="52"/>
      <c r="AJ4" s="52"/>
      <c r="AK4" s="53"/>
      <c r="AL4" s="52"/>
      <c r="AM4" s="52"/>
      <c r="AN4" s="53"/>
      <c r="AO4" s="52"/>
      <c r="AP4" s="52"/>
      <c r="AQ4" s="53"/>
      <c r="AR4" s="52"/>
      <c r="AS4" s="52"/>
      <c r="AT4" s="53"/>
      <c r="AU4" s="52"/>
      <c r="AV4" s="52"/>
      <c r="AW4" s="53"/>
      <c r="AX4" s="52"/>
      <c r="AY4" s="52"/>
      <c r="AZ4" s="53"/>
      <c r="BA4" s="52"/>
      <c r="BB4" s="52"/>
      <c r="BC4" s="53"/>
      <c r="BD4" s="52"/>
      <c r="BE4" s="52"/>
      <c r="BF4" s="53"/>
      <c r="BG4" s="52"/>
      <c r="BH4" s="52"/>
      <c r="BI4" s="53"/>
      <c r="BJ4" s="52"/>
      <c r="BK4" s="52"/>
      <c r="BL4" s="53"/>
      <c r="BM4" s="52"/>
      <c r="BN4" s="52"/>
      <c r="BO4" s="53"/>
      <c r="BP4" s="52"/>
      <c r="BQ4" s="52"/>
      <c r="BR4" s="53"/>
      <c r="BS4" s="52"/>
      <c r="BT4" s="52"/>
      <c r="BU4" s="53"/>
      <c r="BV4" s="52"/>
      <c r="BW4" s="52"/>
      <c r="BX4" s="53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</row>
    <row r="5" spans="1:11" s="1" customFormat="1" ht="15.75" customHeight="1">
      <c r="A5" s="13"/>
      <c r="B5" s="14"/>
      <c r="C5" s="15" t="s">
        <v>12</v>
      </c>
      <c r="D5" s="287" t="s">
        <v>61</v>
      </c>
      <c r="E5" s="287"/>
      <c r="F5" s="16"/>
      <c r="G5" s="274" t="s">
        <v>79</v>
      </c>
      <c r="H5" s="274"/>
      <c r="I5" s="274"/>
      <c r="J5" s="274"/>
      <c r="K5" s="274"/>
    </row>
    <row r="6" spans="1:11" s="1" customFormat="1" ht="15.75" customHeight="1">
      <c r="A6" s="13"/>
      <c r="B6" s="14"/>
      <c r="C6" s="15"/>
      <c r="D6" s="16"/>
      <c r="E6" s="16"/>
      <c r="F6" s="16"/>
      <c r="G6" s="16"/>
      <c r="H6" s="16"/>
      <c r="I6" s="16"/>
      <c r="J6" s="16"/>
      <c r="K6" s="16"/>
    </row>
    <row r="7" spans="1:11" s="1" customFormat="1" ht="18" customHeight="1">
      <c r="A7" s="266" t="s">
        <v>47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</row>
    <row r="8" spans="1:11" s="78" customFormat="1" ht="14.25" customHeight="1">
      <c r="A8" s="288" t="s">
        <v>43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</row>
    <row r="9" spans="1:11" s="2" customFormat="1" ht="13.5" customHeight="1">
      <c r="A9" s="12"/>
      <c r="B9" s="19"/>
      <c r="C9" s="20"/>
      <c r="D9" s="22"/>
      <c r="E9" s="22"/>
      <c r="F9" s="226" t="s">
        <v>30</v>
      </c>
      <c r="G9" s="289" t="s">
        <v>288</v>
      </c>
      <c r="H9" s="289"/>
      <c r="I9" s="289"/>
      <c r="J9" s="289"/>
      <c r="K9" s="289"/>
    </row>
    <row r="10" spans="1:11" s="3" customFormat="1" ht="26.25" customHeight="1">
      <c r="A10" s="114" t="s">
        <v>17</v>
      </c>
      <c r="B10" s="114" t="s">
        <v>18</v>
      </c>
      <c r="C10" s="114" t="s">
        <v>19</v>
      </c>
      <c r="D10" s="180" t="s">
        <v>48</v>
      </c>
      <c r="E10" s="114" t="s">
        <v>21</v>
      </c>
      <c r="F10" s="114" t="s">
        <v>22</v>
      </c>
      <c r="G10" s="264" t="s">
        <v>26</v>
      </c>
      <c r="H10" s="264"/>
      <c r="I10" s="264"/>
      <c r="J10" s="127" t="s">
        <v>27</v>
      </c>
      <c r="K10" s="128" t="s">
        <v>28</v>
      </c>
    </row>
    <row r="11" spans="1:11" s="4" customFormat="1" ht="31.5" customHeight="1">
      <c r="A11" s="81"/>
      <c r="B11" s="84"/>
      <c r="C11" s="119" t="s">
        <v>287</v>
      </c>
      <c r="D11" s="181"/>
      <c r="E11" s="85"/>
      <c r="F11" s="246"/>
      <c r="G11" s="84"/>
      <c r="H11" s="93"/>
      <c r="I11" s="93"/>
      <c r="J11" s="93"/>
      <c r="K11" s="93"/>
    </row>
    <row r="12" spans="1:11" s="4" customFormat="1" ht="18" customHeight="1">
      <c r="A12" s="81">
        <v>1</v>
      </c>
      <c r="B12" s="118">
        <v>440</v>
      </c>
      <c r="C12" s="26" t="s">
        <v>215</v>
      </c>
      <c r="D12" s="199" t="s">
        <v>84</v>
      </c>
      <c r="E12" s="196" t="s">
        <v>151</v>
      </c>
      <c r="F12" s="200">
        <v>29.5</v>
      </c>
      <c r="G12" s="84"/>
      <c r="H12" s="93"/>
      <c r="I12" s="93"/>
      <c r="J12" s="93"/>
      <c r="K12" s="93"/>
    </row>
    <row r="13" spans="1:11" s="4" customFormat="1" ht="18" customHeight="1">
      <c r="A13" s="81">
        <v>2</v>
      </c>
      <c r="B13" s="228">
        <v>106</v>
      </c>
      <c r="C13" s="26" t="s">
        <v>217</v>
      </c>
      <c r="D13" s="199" t="s">
        <v>98</v>
      </c>
      <c r="E13" s="214" t="s">
        <v>77</v>
      </c>
      <c r="F13" s="200">
        <v>29.2</v>
      </c>
      <c r="G13" s="84"/>
      <c r="H13" s="93"/>
      <c r="I13" s="93"/>
      <c r="J13" s="93"/>
      <c r="K13" s="93"/>
    </row>
    <row r="14" spans="1:11" s="4" customFormat="1" ht="18" customHeight="1">
      <c r="A14" s="81">
        <v>3</v>
      </c>
      <c r="B14" s="118">
        <v>730</v>
      </c>
      <c r="C14" s="26" t="s">
        <v>123</v>
      </c>
      <c r="D14" s="199" t="s">
        <v>98</v>
      </c>
      <c r="E14" s="196" t="s">
        <v>77</v>
      </c>
      <c r="F14" s="200">
        <v>28.4</v>
      </c>
      <c r="G14" s="84"/>
      <c r="H14" s="93"/>
      <c r="I14" s="93"/>
      <c r="J14" s="93"/>
      <c r="K14" s="93"/>
    </row>
    <row r="15" spans="1:11" s="4" customFormat="1" ht="18" customHeight="1">
      <c r="A15" s="81">
        <v>4</v>
      </c>
      <c r="B15" s="118">
        <v>446</v>
      </c>
      <c r="C15" s="223" t="s">
        <v>131</v>
      </c>
      <c r="D15" s="199" t="s">
        <v>90</v>
      </c>
      <c r="E15" s="196" t="s">
        <v>91</v>
      </c>
      <c r="F15" s="200">
        <v>27.6</v>
      </c>
      <c r="G15" s="84"/>
      <c r="H15" s="93"/>
      <c r="I15" s="93"/>
      <c r="J15" s="93"/>
      <c r="K15" s="93"/>
    </row>
    <row r="16" spans="1:11" s="4" customFormat="1" ht="18" customHeight="1">
      <c r="A16" s="81">
        <v>5</v>
      </c>
      <c r="B16" s="25">
        <v>6</v>
      </c>
      <c r="C16" s="46" t="s">
        <v>119</v>
      </c>
      <c r="D16" s="201" t="s">
        <v>93</v>
      </c>
      <c r="E16" s="215" t="s">
        <v>75</v>
      </c>
      <c r="F16" s="200">
        <v>28</v>
      </c>
      <c r="G16" s="84"/>
      <c r="H16" s="93"/>
      <c r="I16" s="93"/>
      <c r="J16" s="93"/>
      <c r="K16" s="93"/>
    </row>
    <row r="17" spans="1:11" s="4" customFormat="1" ht="18" customHeight="1">
      <c r="A17" s="81">
        <v>6</v>
      </c>
      <c r="B17" s="244">
        <v>303</v>
      </c>
      <c r="C17" s="26" t="s">
        <v>126</v>
      </c>
      <c r="D17" s="199" t="s">
        <v>98</v>
      </c>
      <c r="E17" s="196" t="s">
        <v>85</v>
      </c>
      <c r="F17" s="200">
        <v>28.2</v>
      </c>
      <c r="G17" s="84"/>
      <c r="H17" s="93"/>
      <c r="I17" s="93"/>
      <c r="J17" s="93"/>
      <c r="K17" s="93"/>
    </row>
    <row r="18" spans="1:11" s="4" customFormat="1" ht="18" customHeight="1">
      <c r="A18" s="81">
        <v>7</v>
      </c>
      <c r="B18" s="118">
        <v>306</v>
      </c>
      <c r="C18" s="26" t="s">
        <v>136</v>
      </c>
      <c r="D18" s="199" t="s">
        <v>106</v>
      </c>
      <c r="E18" s="196" t="s">
        <v>85</v>
      </c>
      <c r="F18" s="200">
        <v>28.7</v>
      </c>
      <c r="G18" s="84"/>
      <c r="H18" s="93"/>
      <c r="I18" s="93"/>
      <c r="J18" s="93"/>
      <c r="K18" s="93"/>
    </row>
    <row r="19" spans="1:11" s="4" customFormat="1" ht="18" customHeight="1">
      <c r="A19" s="81">
        <v>8</v>
      </c>
      <c r="B19" s="60">
        <v>548</v>
      </c>
      <c r="C19" s="57" t="s">
        <v>133</v>
      </c>
      <c r="D19" s="204" t="s">
        <v>98</v>
      </c>
      <c r="E19" s="196" t="s">
        <v>77</v>
      </c>
      <c r="F19" s="200">
        <v>29.5</v>
      </c>
      <c r="G19" s="84"/>
      <c r="H19" s="93"/>
      <c r="I19" s="93"/>
      <c r="J19" s="93"/>
      <c r="K19" s="93"/>
    </row>
    <row r="20" spans="1:11" s="4" customFormat="1" ht="31.5" customHeight="1">
      <c r="A20" s="81"/>
      <c r="B20" s="84"/>
      <c r="C20" s="119" t="s">
        <v>286</v>
      </c>
      <c r="D20" s="181"/>
      <c r="E20" s="85"/>
      <c r="F20" s="246"/>
      <c r="G20" s="84"/>
      <c r="H20" s="93"/>
      <c r="I20" s="93"/>
      <c r="J20" s="93"/>
      <c r="K20" s="93"/>
    </row>
    <row r="21" spans="1:11" s="4" customFormat="1" ht="18" customHeight="1">
      <c r="A21" s="81">
        <v>1</v>
      </c>
      <c r="B21" s="60">
        <v>206</v>
      </c>
      <c r="C21" s="57" t="s">
        <v>180</v>
      </c>
      <c r="D21" s="204" t="s">
        <v>76</v>
      </c>
      <c r="E21" s="196" t="s">
        <v>181</v>
      </c>
      <c r="F21" s="121">
        <v>29.1</v>
      </c>
      <c r="G21" s="84"/>
      <c r="H21" s="93"/>
      <c r="I21" s="93"/>
      <c r="J21" s="93"/>
      <c r="K21" s="93"/>
    </row>
    <row r="22" spans="1:11" s="4" customFormat="1" ht="18" customHeight="1">
      <c r="A22" s="81">
        <v>2</v>
      </c>
      <c r="B22" s="60">
        <v>785</v>
      </c>
      <c r="C22" s="57" t="s">
        <v>224</v>
      </c>
      <c r="D22" s="204" t="s">
        <v>174</v>
      </c>
      <c r="E22" s="196" t="s">
        <v>91</v>
      </c>
      <c r="F22" s="200">
        <v>29</v>
      </c>
      <c r="G22" s="84"/>
      <c r="H22" s="93"/>
      <c r="I22" s="93"/>
      <c r="J22" s="93"/>
      <c r="K22" s="93"/>
    </row>
    <row r="23" spans="1:11" s="4" customFormat="1" ht="18" customHeight="1">
      <c r="A23" s="81">
        <v>3</v>
      </c>
      <c r="B23" s="118">
        <v>703</v>
      </c>
      <c r="C23" s="26" t="s">
        <v>225</v>
      </c>
      <c r="D23" s="199" t="s">
        <v>76</v>
      </c>
      <c r="E23" s="215" t="s">
        <v>77</v>
      </c>
      <c r="F23" s="121">
        <v>28.4</v>
      </c>
      <c r="G23" s="84"/>
      <c r="H23" s="93"/>
      <c r="I23" s="93"/>
      <c r="J23" s="93"/>
      <c r="K23" s="93"/>
    </row>
    <row r="24" spans="1:11" s="4" customFormat="1" ht="18" customHeight="1">
      <c r="A24" s="81">
        <v>4</v>
      </c>
      <c r="B24" s="244">
        <v>158</v>
      </c>
      <c r="C24" s="26" t="s">
        <v>173</v>
      </c>
      <c r="D24" s="199" t="s">
        <v>174</v>
      </c>
      <c r="E24" s="196" t="s">
        <v>77</v>
      </c>
      <c r="F24" s="121">
        <v>26.4</v>
      </c>
      <c r="G24" s="84"/>
      <c r="H24" s="93"/>
      <c r="I24" s="93"/>
      <c r="J24" s="93"/>
      <c r="K24" s="93"/>
    </row>
    <row r="25" spans="1:11" s="4" customFormat="1" ht="18" customHeight="1">
      <c r="A25" s="81">
        <v>5</v>
      </c>
      <c r="B25" s="118">
        <v>626</v>
      </c>
      <c r="C25" s="26" t="s">
        <v>183</v>
      </c>
      <c r="D25" s="199" t="s">
        <v>76</v>
      </c>
      <c r="E25" s="215" t="s">
        <v>184</v>
      </c>
      <c r="F25" s="200">
        <v>26.7</v>
      </c>
      <c r="G25" s="84"/>
      <c r="H25" s="93"/>
      <c r="I25" s="93"/>
      <c r="J25" s="93"/>
      <c r="K25" s="93"/>
    </row>
    <row r="26" spans="1:11" s="4" customFormat="1" ht="18" customHeight="1">
      <c r="A26" s="81">
        <v>6</v>
      </c>
      <c r="B26" s="118">
        <v>401</v>
      </c>
      <c r="C26" s="26" t="s">
        <v>176</v>
      </c>
      <c r="D26" s="199" t="s">
        <v>174</v>
      </c>
      <c r="E26" s="196" t="s">
        <v>77</v>
      </c>
      <c r="F26" s="200">
        <v>27</v>
      </c>
      <c r="G26" s="84"/>
      <c r="H26" s="93"/>
      <c r="I26" s="93"/>
      <c r="J26" s="93"/>
      <c r="K26" s="93"/>
    </row>
    <row r="27" spans="1:11" s="4" customFormat="1" ht="18" customHeight="1">
      <c r="A27" s="81">
        <v>7</v>
      </c>
      <c r="B27" s="118">
        <v>402</v>
      </c>
      <c r="C27" s="26" t="s">
        <v>172</v>
      </c>
      <c r="D27" s="199" t="s">
        <v>76</v>
      </c>
      <c r="E27" s="214" t="s">
        <v>75</v>
      </c>
      <c r="F27" s="200">
        <v>28.7</v>
      </c>
      <c r="G27" s="84"/>
      <c r="H27" s="93"/>
      <c r="I27" s="93"/>
      <c r="J27" s="93"/>
      <c r="K27" s="93"/>
    </row>
    <row r="28" spans="1:11" s="4" customFormat="1" ht="18" customHeight="1">
      <c r="A28" s="81">
        <v>8</v>
      </c>
      <c r="B28" s="118">
        <v>384</v>
      </c>
      <c r="C28" s="26" t="s">
        <v>177</v>
      </c>
      <c r="D28" s="199" t="s">
        <v>174</v>
      </c>
      <c r="E28" s="214" t="s">
        <v>77</v>
      </c>
      <c r="F28" s="200">
        <v>29.1</v>
      </c>
      <c r="G28" s="84"/>
      <c r="H28" s="93"/>
      <c r="I28" s="93"/>
      <c r="J28" s="93"/>
      <c r="K28" s="93"/>
    </row>
    <row r="29" spans="1:11" s="4" customFormat="1" ht="31.5" customHeight="1">
      <c r="A29" s="81"/>
      <c r="B29" s="84"/>
      <c r="C29" s="119" t="s">
        <v>72</v>
      </c>
      <c r="D29" s="181"/>
      <c r="E29" s="85"/>
      <c r="F29" s="246"/>
      <c r="G29" s="84"/>
      <c r="H29" s="93"/>
      <c r="I29" s="93"/>
      <c r="J29" s="93"/>
      <c r="K29" s="93"/>
    </row>
    <row r="30" spans="1:11" s="4" customFormat="1" ht="18" customHeight="1">
      <c r="A30" s="81">
        <v>1</v>
      </c>
      <c r="B30" s="118">
        <v>199</v>
      </c>
      <c r="C30" s="26" t="s">
        <v>226</v>
      </c>
      <c r="D30" s="199" t="s">
        <v>197</v>
      </c>
      <c r="E30" s="214" t="s">
        <v>77</v>
      </c>
      <c r="F30" s="200">
        <v>30.1</v>
      </c>
      <c r="G30" s="84"/>
      <c r="H30" s="93"/>
      <c r="I30" s="93"/>
      <c r="J30" s="93"/>
      <c r="K30" s="93"/>
    </row>
    <row r="31" spans="1:11" s="4" customFormat="1" ht="18" customHeight="1">
      <c r="A31" s="81">
        <v>2</v>
      </c>
      <c r="B31" s="228">
        <v>394</v>
      </c>
      <c r="C31" s="26" t="s">
        <v>233</v>
      </c>
      <c r="D31" s="230" t="s">
        <v>197</v>
      </c>
      <c r="E31" s="196" t="s">
        <v>228</v>
      </c>
      <c r="F31" s="121">
        <v>27.2</v>
      </c>
      <c r="G31" s="84"/>
      <c r="H31" s="93"/>
      <c r="I31" s="93"/>
      <c r="J31" s="93"/>
      <c r="K31" s="93"/>
    </row>
    <row r="32" spans="1:11" s="4" customFormat="1" ht="18" customHeight="1">
      <c r="A32" s="81">
        <v>3</v>
      </c>
      <c r="B32" s="118">
        <v>6</v>
      </c>
      <c r="C32" s="26" t="s">
        <v>530</v>
      </c>
      <c r="D32" s="199" t="s">
        <v>237</v>
      </c>
      <c r="E32" s="196" t="s">
        <v>209</v>
      </c>
      <c r="F32" s="121">
        <v>26</v>
      </c>
      <c r="G32" s="84"/>
      <c r="H32" s="93"/>
      <c r="I32" s="93"/>
      <c r="J32" s="93"/>
      <c r="K32" s="93"/>
    </row>
    <row r="33" spans="1:11" s="4" customFormat="1" ht="18" customHeight="1">
      <c r="A33" s="81">
        <v>4</v>
      </c>
      <c r="B33" s="25">
        <v>794</v>
      </c>
      <c r="C33" s="46" t="s">
        <v>230</v>
      </c>
      <c r="D33" s="201" t="s">
        <v>231</v>
      </c>
      <c r="E33" s="215" t="s">
        <v>207</v>
      </c>
      <c r="F33" s="121">
        <v>24.1</v>
      </c>
      <c r="G33" s="84"/>
      <c r="H33" s="93"/>
      <c r="I33" s="93"/>
      <c r="J33" s="93"/>
      <c r="K33" s="93"/>
    </row>
    <row r="34" spans="1:11" s="4" customFormat="1" ht="18" customHeight="1">
      <c r="A34" s="81">
        <v>5</v>
      </c>
      <c r="B34" s="118">
        <v>747</v>
      </c>
      <c r="C34" s="26" t="s">
        <v>192</v>
      </c>
      <c r="D34" s="199" t="s">
        <v>193</v>
      </c>
      <c r="E34" s="196" t="s">
        <v>207</v>
      </c>
      <c r="F34" s="200">
        <v>23.3</v>
      </c>
      <c r="G34" s="84"/>
      <c r="H34" s="93"/>
      <c r="I34" s="93"/>
      <c r="J34" s="93"/>
      <c r="K34" s="93"/>
    </row>
    <row r="35" spans="1:11" s="4" customFormat="1" ht="18" customHeight="1">
      <c r="A35" s="81">
        <v>6</v>
      </c>
      <c r="B35" s="228">
        <v>399</v>
      </c>
      <c r="C35" s="26" t="s">
        <v>190</v>
      </c>
      <c r="D35" s="230" t="s">
        <v>191</v>
      </c>
      <c r="E35" s="196" t="s">
        <v>236</v>
      </c>
      <c r="F35" s="121">
        <v>24.5</v>
      </c>
      <c r="G35" s="84"/>
      <c r="H35" s="93"/>
      <c r="I35" s="93"/>
      <c r="J35" s="93"/>
      <c r="K35" s="93"/>
    </row>
    <row r="36" spans="1:11" s="4" customFormat="1" ht="18" customHeight="1">
      <c r="A36" s="81">
        <v>7</v>
      </c>
      <c r="B36" s="118">
        <v>9</v>
      </c>
      <c r="C36" s="26" t="s">
        <v>229</v>
      </c>
      <c r="D36" s="199" t="s">
        <v>206</v>
      </c>
      <c r="E36" s="196" t="s">
        <v>77</v>
      </c>
      <c r="F36" s="121">
        <v>26.2</v>
      </c>
      <c r="G36" s="84"/>
      <c r="H36" s="93"/>
      <c r="I36" s="93"/>
      <c r="J36" s="93"/>
      <c r="K36" s="93"/>
    </row>
    <row r="37" spans="1:11" s="4" customFormat="1" ht="18" customHeight="1">
      <c r="A37" s="81">
        <v>8</v>
      </c>
      <c r="B37" s="118">
        <v>70</v>
      </c>
      <c r="C37" s="26" t="s">
        <v>196</v>
      </c>
      <c r="D37" s="199" t="s">
        <v>197</v>
      </c>
      <c r="E37" s="214" t="s">
        <v>75</v>
      </c>
      <c r="F37" s="121">
        <v>27.3</v>
      </c>
      <c r="G37" s="84"/>
      <c r="H37" s="93"/>
      <c r="I37" s="93"/>
      <c r="J37" s="93"/>
      <c r="K37" s="93"/>
    </row>
    <row r="38" spans="1:7" s="4" customFormat="1" ht="16.5" customHeight="1">
      <c r="A38" s="88"/>
      <c r="B38" s="74"/>
      <c r="C38" s="89"/>
      <c r="D38" s="182"/>
      <c r="E38" s="89"/>
      <c r="F38" s="91"/>
      <c r="G38" s="74"/>
    </row>
    <row r="39" spans="1:6" s="4" customFormat="1" ht="14.25" customHeight="1">
      <c r="A39" s="74"/>
      <c r="B39" s="123"/>
      <c r="C39" s="130" t="s">
        <v>44</v>
      </c>
      <c r="D39" s="124"/>
      <c r="E39" s="183"/>
      <c r="F39" s="125"/>
    </row>
    <row r="40" spans="1:6" s="4" customFormat="1" ht="14.25" customHeight="1">
      <c r="A40" s="74"/>
      <c r="B40" s="123"/>
      <c r="C40" s="130" t="s">
        <v>45</v>
      </c>
      <c r="D40" s="124"/>
      <c r="E40" s="184"/>
      <c r="F40" s="125"/>
    </row>
    <row r="41" spans="1:6" s="4" customFormat="1" ht="14.25" customHeight="1">
      <c r="A41" s="74"/>
      <c r="B41" s="123"/>
      <c r="C41" s="130" t="s">
        <v>46</v>
      </c>
      <c r="D41" s="124"/>
      <c r="E41" s="184"/>
      <c r="F41" s="125"/>
    </row>
    <row r="42" spans="1:7" s="129" customFormat="1" ht="17.25" customHeight="1">
      <c r="A42" s="185"/>
      <c r="B42" s="186"/>
      <c r="D42" s="132"/>
      <c r="E42" s="187"/>
      <c r="F42" s="186"/>
      <c r="G42" s="186"/>
    </row>
    <row r="43" spans="1:7" s="129" customFormat="1" ht="17.25" customHeight="1">
      <c r="A43" s="185"/>
      <c r="B43" s="186"/>
      <c r="D43" s="132"/>
      <c r="E43" s="187"/>
      <c r="F43" s="186"/>
      <c r="G43" s="186"/>
    </row>
    <row r="44" spans="1:7" s="129" customFormat="1" ht="17.25" customHeight="1">
      <c r="A44" s="185"/>
      <c r="B44" s="186"/>
      <c r="D44" s="132"/>
      <c r="E44" s="187"/>
      <c r="F44" s="186"/>
      <c r="G44" s="186"/>
    </row>
    <row r="45" spans="1:7" s="129" customFormat="1" ht="17.25" customHeight="1">
      <c r="A45" s="185"/>
      <c r="B45" s="186"/>
      <c r="D45" s="132"/>
      <c r="E45" s="187"/>
      <c r="F45" s="186"/>
      <c r="G45" s="186"/>
    </row>
    <row r="46" spans="1:7" s="129" customFormat="1" ht="17.25" customHeight="1">
      <c r="A46" s="185"/>
      <c r="B46" s="186"/>
      <c r="D46" s="132"/>
      <c r="E46" s="187"/>
      <c r="F46" s="186"/>
      <c r="G46" s="186"/>
    </row>
    <row r="47" spans="1:7" s="129" customFormat="1" ht="17.25" customHeight="1">
      <c r="A47" s="185"/>
      <c r="B47" s="186"/>
      <c r="D47" s="132"/>
      <c r="E47" s="187"/>
      <c r="F47" s="186"/>
      <c r="G47" s="186"/>
    </row>
    <row r="48" spans="1:7" s="129" customFormat="1" ht="17.25" customHeight="1">
      <c r="A48" s="185"/>
      <c r="B48" s="186"/>
      <c r="D48" s="132"/>
      <c r="E48" s="187"/>
      <c r="F48" s="186"/>
      <c r="G48" s="186"/>
    </row>
    <row r="49" spans="1:7" s="129" customFormat="1" ht="17.25" customHeight="1">
      <c r="A49" s="185"/>
      <c r="B49" s="186"/>
      <c r="D49" s="132"/>
      <c r="E49" s="187"/>
      <c r="F49" s="186"/>
      <c r="G49" s="186"/>
    </row>
    <row r="50" spans="1:11" s="179" customFormat="1" ht="17.25" customHeight="1">
      <c r="A50" s="185"/>
      <c r="B50" s="186"/>
      <c r="C50" s="129"/>
      <c r="D50" s="132"/>
      <c r="E50" s="187"/>
      <c r="F50" s="186"/>
      <c r="G50" s="186"/>
      <c r="H50" s="129"/>
      <c r="I50" s="129"/>
      <c r="J50" s="129"/>
      <c r="K50" s="129"/>
    </row>
    <row r="51" spans="1:11" s="179" customFormat="1" ht="17.25" customHeight="1">
      <c r="A51" s="185"/>
      <c r="B51" s="186"/>
      <c r="C51" s="129"/>
      <c r="D51" s="132"/>
      <c r="E51" s="187"/>
      <c r="F51" s="186"/>
      <c r="G51" s="186"/>
      <c r="H51" s="129"/>
      <c r="I51" s="129"/>
      <c r="J51" s="129"/>
      <c r="K51" s="129"/>
    </row>
    <row r="52" spans="1:11" s="179" customFormat="1" ht="17.25" customHeight="1">
      <c r="A52" s="185"/>
      <c r="B52" s="186"/>
      <c r="C52" s="129"/>
      <c r="D52" s="132"/>
      <c r="E52" s="187"/>
      <c r="F52" s="186"/>
      <c r="G52" s="186"/>
      <c r="H52" s="129"/>
      <c r="I52" s="129"/>
      <c r="J52" s="129"/>
      <c r="K52" s="129"/>
    </row>
    <row r="53" spans="1:11" s="179" customFormat="1" ht="17.25" customHeight="1">
      <c r="A53" s="185"/>
      <c r="B53" s="186"/>
      <c r="C53" s="129"/>
      <c r="D53" s="132"/>
      <c r="E53" s="187"/>
      <c r="F53" s="186"/>
      <c r="G53" s="186"/>
      <c r="H53" s="129"/>
      <c r="I53" s="129"/>
      <c r="J53" s="129"/>
      <c r="K53" s="129"/>
    </row>
    <row r="54" spans="1:7" s="129" customFormat="1" ht="17.25" customHeight="1">
      <c r="A54" s="185"/>
      <c r="B54" s="186"/>
      <c r="D54" s="132"/>
      <c r="E54" s="187"/>
      <c r="F54" s="186"/>
      <c r="G54" s="186"/>
    </row>
    <row r="55" spans="1:7" s="129" customFormat="1" ht="17.25" customHeight="1">
      <c r="A55" s="185"/>
      <c r="B55" s="186"/>
      <c r="D55" s="132"/>
      <c r="E55" s="187"/>
      <c r="F55" s="186"/>
      <c r="G55" s="186"/>
    </row>
    <row r="56" spans="1:7" s="129" customFormat="1" ht="17.25" customHeight="1">
      <c r="A56" s="185"/>
      <c r="B56" s="186"/>
      <c r="D56" s="132"/>
      <c r="E56" s="187"/>
      <c r="F56" s="186"/>
      <c r="G56" s="186"/>
    </row>
    <row r="57" spans="1:7" s="129" customFormat="1" ht="17.25" customHeight="1">
      <c r="A57" s="185"/>
      <c r="B57" s="186"/>
      <c r="D57" s="132"/>
      <c r="E57" s="187"/>
      <c r="F57" s="186"/>
      <c r="G57" s="186"/>
    </row>
    <row r="58" spans="1:7" s="129" customFormat="1" ht="17.25" customHeight="1">
      <c r="A58" s="185"/>
      <c r="B58" s="186"/>
      <c r="D58" s="132"/>
      <c r="E58" s="187"/>
      <c r="F58" s="186"/>
      <c r="G58" s="186"/>
    </row>
    <row r="59" spans="1:7" s="129" customFormat="1" ht="17.25" customHeight="1">
      <c r="A59" s="185"/>
      <c r="B59" s="186"/>
      <c r="D59" s="132"/>
      <c r="E59" s="187"/>
      <c r="F59" s="186"/>
      <c r="G59" s="186"/>
    </row>
    <row r="60" spans="1:7" s="129" customFormat="1" ht="17.25" customHeight="1">
      <c r="A60" s="185"/>
      <c r="B60" s="186"/>
      <c r="D60" s="132"/>
      <c r="E60" s="187"/>
      <c r="F60" s="186"/>
      <c r="G60" s="186"/>
    </row>
    <row r="61" spans="1:7" s="129" customFormat="1" ht="17.25" customHeight="1">
      <c r="A61" s="185"/>
      <c r="B61" s="186"/>
      <c r="D61" s="132"/>
      <c r="E61" s="187"/>
      <c r="F61" s="186"/>
      <c r="G61" s="186"/>
    </row>
    <row r="62" spans="1:7" s="129" customFormat="1" ht="17.25" customHeight="1">
      <c r="A62" s="185"/>
      <c r="B62" s="186"/>
      <c r="D62" s="132"/>
      <c r="E62" s="187"/>
      <c r="F62" s="186"/>
      <c r="G62" s="186"/>
    </row>
    <row r="63" spans="1:7" s="129" customFormat="1" ht="12.75">
      <c r="A63" s="185"/>
      <c r="B63" s="186"/>
      <c r="D63" s="132"/>
      <c r="E63" s="187"/>
      <c r="F63" s="186"/>
      <c r="G63" s="186"/>
    </row>
    <row r="64" spans="1:7" s="129" customFormat="1" ht="12.75">
      <c r="A64" s="185"/>
      <c r="B64" s="186"/>
      <c r="D64" s="132"/>
      <c r="E64" s="187"/>
      <c r="F64" s="186"/>
      <c r="G64" s="186"/>
    </row>
    <row r="65" spans="1:7" s="129" customFormat="1" ht="12.75">
      <c r="A65" s="185"/>
      <c r="B65" s="186"/>
      <c r="D65" s="132"/>
      <c r="E65" s="187"/>
      <c r="F65" s="186"/>
      <c r="G65" s="186"/>
    </row>
    <row r="66" spans="1:7" s="129" customFormat="1" ht="12.75">
      <c r="A66" s="185"/>
      <c r="B66" s="186"/>
      <c r="D66" s="132"/>
      <c r="E66" s="187"/>
      <c r="F66" s="186"/>
      <c r="G66" s="186"/>
    </row>
    <row r="67" spans="1:7" s="129" customFormat="1" ht="12.75">
      <c r="A67" s="185"/>
      <c r="B67" s="186"/>
      <c r="D67" s="132"/>
      <c r="E67" s="187"/>
      <c r="F67" s="186"/>
      <c r="G67" s="186"/>
    </row>
    <row r="68" spans="1:7" s="129" customFormat="1" ht="12.75">
      <c r="A68" s="185"/>
      <c r="B68" s="186"/>
      <c r="D68" s="132"/>
      <c r="E68" s="187"/>
      <c r="F68" s="186"/>
      <c r="G68" s="186"/>
    </row>
    <row r="69" spans="1:7" s="129" customFormat="1" ht="12.75">
      <c r="A69" s="185"/>
      <c r="B69" s="186"/>
      <c r="D69" s="132"/>
      <c r="E69" s="187"/>
      <c r="F69" s="186"/>
      <c r="G69" s="186"/>
    </row>
    <row r="70" spans="1:7" s="129" customFormat="1" ht="12.75">
      <c r="A70" s="185"/>
      <c r="B70" s="186"/>
      <c r="D70" s="132"/>
      <c r="E70" s="187"/>
      <c r="F70" s="186"/>
      <c r="G70" s="186"/>
    </row>
    <row r="71" spans="1:7" s="129" customFormat="1" ht="12.75">
      <c r="A71" s="185"/>
      <c r="B71" s="186"/>
      <c r="D71" s="132"/>
      <c r="E71" s="187"/>
      <c r="F71" s="186"/>
      <c r="G71" s="186"/>
    </row>
    <row r="72" spans="1:7" s="129" customFormat="1" ht="12.75">
      <c r="A72" s="185"/>
      <c r="B72" s="186"/>
      <c r="D72" s="132"/>
      <c r="E72" s="187"/>
      <c r="F72" s="186"/>
      <c r="G72" s="186"/>
    </row>
    <row r="73" spans="1:7" s="129" customFormat="1" ht="12.75">
      <c r="A73" s="185"/>
      <c r="B73" s="186"/>
      <c r="D73" s="132"/>
      <c r="E73" s="187"/>
      <c r="F73" s="186"/>
      <c r="G73" s="186"/>
    </row>
    <row r="74" spans="1:7" s="129" customFormat="1" ht="12.75">
      <c r="A74" s="185"/>
      <c r="B74" s="186"/>
      <c r="D74" s="132"/>
      <c r="E74" s="187"/>
      <c r="F74" s="186"/>
      <c r="G74" s="186"/>
    </row>
    <row r="75" spans="1:7" s="129" customFormat="1" ht="12.75">
      <c r="A75" s="185"/>
      <c r="B75" s="186"/>
      <c r="D75" s="132"/>
      <c r="E75" s="187"/>
      <c r="F75" s="186"/>
      <c r="G75" s="186"/>
    </row>
    <row r="76" spans="1:7" s="129" customFormat="1" ht="12.75">
      <c r="A76" s="185"/>
      <c r="B76" s="186"/>
      <c r="D76" s="132"/>
      <c r="E76" s="187"/>
      <c r="F76" s="186"/>
      <c r="G76" s="186"/>
    </row>
    <row r="77" spans="1:7" s="129" customFormat="1" ht="12.75">
      <c r="A77" s="185"/>
      <c r="B77" s="186"/>
      <c r="D77" s="132"/>
      <c r="E77" s="187"/>
      <c r="F77" s="186"/>
      <c r="G77" s="186"/>
    </row>
    <row r="78" spans="1:7" s="129" customFormat="1" ht="12.75">
      <c r="A78" s="185"/>
      <c r="B78" s="186"/>
      <c r="D78" s="132"/>
      <c r="E78" s="187"/>
      <c r="F78" s="186"/>
      <c r="G78" s="186"/>
    </row>
    <row r="79" spans="1:7" s="129" customFormat="1" ht="12.75">
      <c r="A79" s="185"/>
      <c r="B79" s="186"/>
      <c r="D79" s="132"/>
      <c r="E79" s="187"/>
      <c r="F79" s="186"/>
      <c r="G79" s="186"/>
    </row>
    <row r="80" spans="1:7" s="129" customFormat="1" ht="12.75">
      <c r="A80" s="185"/>
      <c r="B80" s="186"/>
      <c r="D80" s="132"/>
      <c r="E80" s="187"/>
      <c r="F80" s="186"/>
      <c r="G80" s="186"/>
    </row>
    <row r="81" spans="1:7" s="129" customFormat="1" ht="12.75">
      <c r="A81" s="185"/>
      <c r="B81" s="186"/>
      <c r="D81" s="132"/>
      <c r="E81" s="187"/>
      <c r="F81" s="186"/>
      <c r="G81" s="186"/>
    </row>
    <row r="82" spans="1:7" s="129" customFormat="1" ht="12.75">
      <c r="A82" s="185"/>
      <c r="B82" s="186"/>
      <c r="D82" s="132"/>
      <c r="E82" s="187"/>
      <c r="F82" s="186"/>
      <c r="G82" s="186"/>
    </row>
    <row r="83" spans="1:7" s="129" customFormat="1" ht="12.75">
      <c r="A83" s="185"/>
      <c r="B83" s="186"/>
      <c r="D83" s="132"/>
      <c r="E83" s="187"/>
      <c r="F83" s="186"/>
      <c r="G83" s="186"/>
    </row>
    <row r="84" spans="1:7" s="129" customFormat="1" ht="12.75">
      <c r="A84" s="185"/>
      <c r="B84" s="186"/>
      <c r="D84" s="132"/>
      <c r="E84" s="187"/>
      <c r="F84" s="186"/>
      <c r="G84" s="186"/>
    </row>
    <row r="85" spans="1:7" s="129" customFormat="1" ht="12.75">
      <c r="A85" s="185"/>
      <c r="B85" s="186"/>
      <c r="D85" s="132"/>
      <c r="E85" s="187"/>
      <c r="F85" s="186"/>
      <c r="G85" s="186"/>
    </row>
    <row r="86" spans="1:7" s="129" customFormat="1" ht="12.75">
      <c r="A86" s="185"/>
      <c r="B86" s="186"/>
      <c r="D86" s="132"/>
      <c r="E86" s="187"/>
      <c r="F86" s="186"/>
      <c r="G86" s="186"/>
    </row>
    <row r="87" spans="1:7" s="129" customFormat="1" ht="12.75">
      <c r="A87" s="185"/>
      <c r="B87" s="186"/>
      <c r="D87" s="132"/>
      <c r="E87" s="187"/>
      <c r="F87" s="186"/>
      <c r="G87" s="186"/>
    </row>
    <row r="88" spans="1:7" s="129" customFormat="1" ht="12.75">
      <c r="A88" s="185"/>
      <c r="B88" s="186"/>
      <c r="D88" s="132"/>
      <c r="E88" s="187"/>
      <c r="F88" s="186"/>
      <c r="G88" s="186"/>
    </row>
    <row r="89" spans="1:7" s="129" customFormat="1" ht="12.75">
      <c r="A89" s="185"/>
      <c r="B89" s="186"/>
      <c r="D89" s="132"/>
      <c r="E89" s="187"/>
      <c r="F89" s="186"/>
      <c r="G89" s="186"/>
    </row>
    <row r="90" spans="1:7" s="129" customFormat="1" ht="12.75">
      <c r="A90" s="185"/>
      <c r="B90" s="186"/>
      <c r="D90" s="132"/>
      <c r="E90" s="187"/>
      <c r="F90" s="186"/>
      <c r="G90" s="186"/>
    </row>
    <row r="91" spans="1:7" s="129" customFormat="1" ht="12.75">
      <c r="A91" s="185"/>
      <c r="B91" s="186"/>
      <c r="D91" s="132"/>
      <c r="E91" s="187"/>
      <c r="F91" s="186"/>
      <c r="G91" s="186"/>
    </row>
    <row r="92" spans="1:7" s="129" customFormat="1" ht="12.75">
      <c r="A92" s="185"/>
      <c r="B92" s="186"/>
      <c r="D92" s="132"/>
      <c r="E92" s="187"/>
      <c r="F92" s="186"/>
      <c r="G92" s="186"/>
    </row>
    <row r="93" spans="1:7" s="129" customFormat="1" ht="12.75">
      <c r="A93" s="185"/>
      <c r="B93" s="186"/>
      <c r="D93" s="132"/>
      <c r="E93" s="187"/>
      <c r="F93" s="186"/>
      <c r="G93" s="186"/>
    </row>
  </sheetData>
  <sheetProtection/>
  <mergeCells count="10">
    <mergeCell ref="G10:I10"/>
    <mergeCell ref="A1:K1"/>
    <mergeCell ref="A2:K2"/>
    <mergeCell ref="A3:K3"/>
    <mergeCell ref="A4:K4"/>
    <mergeCell ref="D5:E5"/>
    <mergeCell ref="G5:K5"/>
    <mergeCell ref="A7:K7"/>
    <mergeCell ref="A8:K8"/>
    <mergeCell ref="G9:K9"/>
  </mergeCells>
  <printOptions horizontalCentered="1"/>
  <pageMargins left="0.18" right="0.17" top="0.17" bottom="0.17" header="0.17" footer="0.17"/>
  <pageSetup fitToHeight="2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F279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.75390625" style="7" customWidth="1"/>
    <col min="2" max="2" width="6.00390625" style="101" customWidth="1"/>
    <col min="3" max="3" width="26.25390625" style="8" customWidth="1"/>
    <col min="4" max="4" width="8.875" style="101" customWidth="1"/>
    <col min="5" max="5" width="29.75390625" style="103" customWidth="1"/>
    <col min="6" max="6" width="6.75390625" style="104" customWidth="1"/>
    <col min="7" max="7" width="6.00390625" style="253" customWidth="1"/>
    <col min="8" max="8" width="7.25390625" style="7" customWidth="1"/>
    <col min="9" max="9" width="5.625" style="144" hidden="1" customWidth="1"/>
    <col min="10" max="10" width="5.625" style="7" hidden="1" customWidth="1"/>
    <col min="11" max="11" width="6.875" style="144" hidden="1" customWidth="1"/>
    <col min="12" max="12" width="43.125" style="236" customWidth="1"/>
    <col min="13" max="13" width="5.875" style="8" hidden="1" customWidth="1"/>
    <col min="14" max="15" width="4.875" style="8" hidden="1" customWidth="1"/>
    <col min="16" max="16" width="6.75390625" style="8" hidden="1" customWidth="1"/>
    <col min="17" max="17" width="4.625" style="8" hidden="1" customWidth="1"/>
    <col min="18" max="23" width="4.75390625" style="8" hidden="1" customWidth="1"/>
    <col min="24" max="24" width="7.00390625" style="8" hidden="1" customWidth="1"/>
    <col min="25" max="70" width="4.75390625" style="8" hidden="1" customWidth="1"/>
    <col min="71" max="71" width="5.875" style="8" hidden="1" customWidth="1"/>
    <col min="72" max="72" width="5.375" style="8" hidden="1" customWidth="1"/>
    <col min="73" max="73" width="5.75390625" style="8" hidden="1" customWidth="1"/>
    <col min="74" max="74" width="5.625" style="8" hidden="1" customWidth="1"/>
    <col min="75" max="75" width="5.75390625" style="8" hidden="1" customWidth="1"/>
    <col min="76" max="76" width="5.625" style="8" hidden="1" customWidth="1"/>
    <col min="77" max="77" width="5.875" style="8" hidden="1" customWidth="1"/>
    <col min="78" max="78" width="4.75390625" style="8" customWidth="1"/>
    <col min="79" max="16384" width="9.125" style="8" customWidth="1"/>
  </cols>
  <sheetData>
    <row r="1" spans="1:77" ht="15" customHeight="1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154" t="s">
        <v>1</v>
      </c>
      <c r="S1" s="155">
        <v>1</v>
      </c>
      <c r="T1" s="155">
        <v>2</v>
      </c>
      <c r="U1" s="155">
        <v>3</v>
      </c>
      <c r="V1" s="155" t="s">
        <v>3</v>
      </c>
      <c r="W1" s="154" t="s">
        <v>2</v>
      </c>
      <c r="X1" s="154"/>
      <c r="Y1" s="154" t="s">
        <v>1</v>
      </c>
      <c r="Z1" s="155">
        <v>1</v>
      </c>
      <c r="AA1" s="155">
        <v>2</v>
      </c>
      <c r="AB1" s="155">
        <v>3</v>
      </c>
      <c r="AC1" s="154" t="s">
        <v>3</v>
      </c>
      <c r="AD1" s="154" t="s">
        <v>4</v>
      </c>
      <c r="AE1" s="155" t="s">
        <v>5</v>
      </c>
      <c r="AF1" s="154" t="s">
        <v>2</v>
      </c>
      <c r="AH1" s="163" t="s">
        <v>1</v>
      </c>
      <c r="AI1" s="163">
        <v>1</v>
      </c>
      <c r="AJ1" s="163">
        <v>2</v>
      </c>
      <c r="AK1" s="164">
        <v>3</v>
      </c>
      <c r="AL1" s="163" t="s">
        <v>3</v>
      </c>
      <c r="AM1" s="163" t="s">
        <v>4</v>
      </c>
      <c r="AN1" s="163" t="s">
        <v>5</v>
      </c>
      <c r="AO1" s="163" t="s">
        <v>2</v>
      </c>
      <c r="AQ1" s="163" t="s">
        <v>1</v>
      </c>
      <c r="AR1" s="163">
        <v>1</v>
      </c>
      <c r="AS1" s="163">
        <v>2</v>
      </c>
      <c r="AT1" s="164">
        <v>3</v>
      </c>
      <c r="AU1" s="163" t="s">
        <v>3</v>
      </c>
      <c r="AV1" s="163" t="s">
        <v>4</v>
      </c>
      <c r="AW1" s="163" t="s">
        <v>5</v>
      </c>
      <c r="AX1" s="163" t="s">
        <v>2</v>
      </c>
      <c r="AZ1" s="163" t="s">
        <v>1</v>
      </c>
      <c r="BA1" s="163">
        <v>1</v>
      </c>
      <c r="BB1" s="163">
        <v>2</v>
      </c>
      <c r="BC1" s="164">
        <v>3</v>
      </c>
      <c r="BD1" s="163" t="s">
        <v>3</v>
      </c>
      <c r="BE1" s="163" t="s">
        <v>4</v>
      </c>
      <c r="BF1" s="163" t="s">
        <v>5</v>
      </c>
      <c r="BG1" s="163" t="s">
        <v>2</v>
      </c>
      <c r="BI1" s="163" t="s">
        <v>1</v>
      </c>
      <c r="BJ1" s="163">
        <v>1</v>
      </c>
      <c r="BK1" s="163">
        <v>2</v>
      </c>
      <c r="BL1" s="164">
        <v>3</v>
      </c>
      <c r="BM1" s="163" t="s">
        <v>3</v>
      </c>
      <c r="BN1" s="163" t="s">
        <v>4</v>
      </c>
      <c r="BO1" s="163" t="s">
        <v>5</v>
      </c>
      <c r="BP1" s="163" t="s">
        <v>2</v>
      </c>
      <c r="BR1" s="163" t="s">
        <v>1</v>
      </c>
      <c r="BS1" s="163">
        <v>1</v>
      </c>
      <c r="BT1" s="163">
        <v>2</v>
      </c>
      <c r="BU1" s="164">
        <v>3</v>
      </c>
      <c r="BV1" s="163" t="s">
        <v>3</v>
      </c>
      <c r="BW1" s="163" t="s">
        <v>4</v>
      </c>
      <c r="BX1" s="163" t="s">
        <v>5</v>
      </c>
      <c r="BY1" s="163" t="s">
        <v>2</v>
      </c>
    </row>
    <row r="2" spans="1:77" ht="1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156">
        <v>6</v>
      </c>
      <c r="S2" s="156">
        <v>14.9</v>
      </c>
      <c r="T2" s="156">
        <v>15.9</v>
      </c>
      <c r="U2" s="156">
        <v>17.1</v>
      </c>
      <c r="V2" s="156">
        <v>18.4</v>
      </c>
      <c r="W2" s="156">
        <v>19.7</v>
      </c>
      <c r="X2" s="160" t="s">
        <v>456</v>
      </c>
      <c r="Y2" s="156">
        <v>9</v>
      </c>
      <c r="Z2" s="156">
        <v>10.8</v>
      </c>
      <c r="AA2" s="156">
        <v>12.3</v>
      </c>
      <c r="AB2" s="156">
        <v>11.9</v>
      </c>
      <c r="AC2" s="156">
        <v>12.7</v>
      </c>
      <c r="AD2" s="156">
        <v>13.6</v>
      </c>
      <c r="AE2" s="156">
        <v>14.5</v>
      </c>
      <c r="AF2" s="156">
        <v>15.5</v>
      </c>
      <c r="AH2" s="165">
        <v>20</v>
      </c>
      <c r="AI2" s="165">
        <v>22.1</v>
      </c>
      <c r="AJ2" s="165">
        <v>23.1</v>
      </c>
      <c r="AK2" s="165">
        <v>24.4</v>
      </c>
      <c r="AL2" s="165">
        <v>26.1</v>
      </c>
      <c r="AM2" s="165">
        <v>28.1</v>
      </c>
      <c r="AN2" s="165">
        <v>30.6</v>
      </c>
      <c r="AO2" s="165">
        <v>34.1</v>
      </c>
      <c r="AQ2" s="165">
        <v>30</v>
      </c>
      <c r="AR2" s="165">
        <v>49.6</v>
      </c>
      <c r="AS2" s="165">
        <v>52.1</v>
      </c>
      <c r="AT2" s="165">
        <v>56.1</v>
      </c>
      <c r="AU2" s="165">
        <v>100.1</v>
      </c>
      <c r="AV2" s="165">
        <v>105.1</v>
      </c>
      <c r="AW2" s="165">
        <v>110.6</v>
      </c>
      <c r="AX2" s="165">
        <v>116.3</v>
      </c>
      <c r="AZ2" s="165">
        <v>110</v>
      </c>
      <c r="BA2" s="165">
        <v>154.6</v>
      </c>
      <c r="BB2" s="165">
        <v>201.1</v>
      </c>
      <c r="BC2" s="165">
        <v>210.1</v>
      </c>
      <c r="BD2" s="165">
        <v>220.1</v>
      </c>
      <c r="BE2" s="165">
        <v>231.1</v>
      </c>
      <c r="BF2" s="165">
        <v>243.1</v>
      </c>
      <c r="BG2" s="165">
        <v>258.1</v>
      </c>
      <c r="BI2" s="165">
        <v>200</v>
      </c>
      <c r="BJ2" s="165">
        <v>354.6</v>
      </c>
      <c r="BK2" s="165">
        <v>407.6</v>
      </c>
      <c r="BL2" s="165">
        <v>425.1</v>
      </c>
      <c r="BM2" s="165">
        <v>445.1</v>
      </c>
      <c r="BN2" s="165">
        <v>510.1</v>
      </c>
      <c r="BO2" s="165">
        <v>530.1</v>
      </c>
      <c r="BP2" s="165">
        <v>610.1</v>
      </c>
      <c r="BR2" s="165">
        <v>401</v>
      </c>
      <c r="BS2" s="165">
        <v>830.1</v>
      </c>
      <c r="BT2" s="165">
        <v>900.1</v>
      </c>
      <c r="BU2" s="165">
        <v>940.1</v>
      </c>
      <c r="BV2" s="165">
        <v>1020.1</v>
      </c>
      <c r="BW2" s="165">
        <v>1100.1</v>
      </c>
      <c r="BX2" s="165">
        <v>1200.1</v>
      </c>
      <c r="BY2" s="165">
        <v>1320.1</v>
      </c>
    </row>
    <row r="3" spans="1:77" ht="15" customHeight="1">
      <c r="A3" s="105"/>
      <c r="B3" s="105"/>
      <c r="C3" s="105"/>
      <c r="D3" s="197"/>
      <c r="E3" s="105"/>
      <c r="F3" s="105"/>
      <c r="G3" s="211"/>
      <c r="H3" s="105"/>
      <c r="I3" s="105"/>
      <c r="J3" s="105"/>
      <c r="K3" s="105"/>
      <c r="L3" s="211"/>
      <c r="M3" s="105"/>
      <c r="N3" s="105"/>
      <c r="O3" s="105"/>
      <c r="P3" s="105"/>
      <c r="Q3" s="105"/>
      <c r="R3" s="275" t="s">
        <v>69</v>
      </c>
      <c r="S3" s="275"/>
      <c r="T3" s="275"/>
      <c r="U3" s="275"/>
      <c r="V3" s="275"/>
      <c r="W3" s="275"/>
      <c r="X3" s="160"/>
      <c r="Y3" s="275" t="s">
        <v>60</v>
      </c>
      <c r="Z3" s="275"/>
      <c r="AA3" s="275"/>
      <c r="AB3" s="275"/>
      <c r="AC3" s="275"/>
      <c r="AD3" s="275"/>
      <c r="AE3" s="275"/>
      <c r="AF3" s="275"/>
      <c r="AH3" s="272" t="s">
        <v>7</v>
      </c>
      <c r="AI3" s="272"/>
      <c r="AJ3" s="272"/>
      <c r="AK3" s="272"/>
      <c r="AL3" s="272"/>
      <c r="AM3" s="272"/>
      <c r="AN3" s="272"/>
      <c r="AO3" s="272"/>
      <c r="AQ3" s="272" t="s">
        <v>8</v>
      </c>
      <c r="AR3" s="272"/>
      <c r="AS3" s="272"/>
      <c r="AT3" s="272"/>
      <c r="AU3" s="272"/>
      <c r="AV3" s="272"/>
      <c r="AW3" s="272"/>
      <c r="AX3" s="272"/>
      <c r="AZ3" s="272" t="s">
        <v>9</v>
      </c>
      <c r="BA3" s="272"/>
      <c r="BB3" s="272"/>
      <c r="BC3" s="272"/>
      <c r="BD3" s="272"/>
      <c r="BE3" s="272"/>
      <c r="BF3" s="272"/>
      <c r="BG3" s="272"/>
      <c r="BI3" s="272" t="s">
        <v>10</v>
      </c>
      <c r="BJ3" s="272"/>
      <c r="BK3" s="272"/>
      <c r="BL3" s="272"/>
      <c r="BM3" s="272"/>
      <c r="BN3" s="272"/>
      <c r="BO3" s="272"/>
      <c r="BP3" s="272"/>
      <c r="BR3" s="272" t="s">
        <v>11</v>
      </c>
      <c r="BS3" s="272"/>
      <c r="BT3" s="272"/>
      <c r="BU3" s="272"/>
      <c r="BV3" s="272"/>
      <c r="BW3" s="272"/>
      <c r="BX3" s="272"/>
      <c r="BY3" s="272"/>
    </row>
    <row r="4" spans="1:31" ht="34.5" customHeight="1">
      <c r="A4" s="271" t="s">
        <v>577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X4" s="103"/>
      <c r="Z4" s="161"/>
      <c r="AA4" s="162"/>
      <c r="AB4" s="188"/>
      <c r="AC4" s="103"/>
      <c r="AE4" s="189"/>
    </row>
    <row r="5" spans="3:84" ht="15" customHeight="1">
      <c r="C5" s="10" t="s">
        <v>12</v>
      </c>
      <c r="D5" s="274" t="s">
        <v>13</v>
      </c>
      <c r="E5" s="274"/>
      <c r="F5" s="274"/>
      <c r="G5" s="274"/>
      <c r="H5" s="274"/>
      <c r="I5" s="274"/>
      <c r="J5" s="274"/>
      <c r="K5" s="274"/>
      <c r="L5" s="274" t="s">
        <v>79</v>
      </c>
      <c r="M5" s="274"/>
      <c r="N5" s="274"/>
      <c r="O5" s="274"/>
      <c r="P5" s="274"/>
      <c r="Q5" s="274"/>
      <c r="W5" s="136"/>
      <c r="X5" s="136"/>
      <c r="AE5" s="52"/>
      <c r="AF5" s="136"/>
      <c r="AG5" s="52"/>
      <c r="AH5" s="52"/>
      <c r="AI5" s="136"/>
      <c r="AJ5" s="52"/>
      <c r="AK5" s="52"/>
      <c r="AL5" s="136"/>
      <c r="AM5" s="52"/>
      <c r="AN5" s="52"/>
      <c r="AO5" s="136"/>
      <c r="AP5" s="52"/>
      <c r="AQ5" s="52"/>
      <c r="AR5" s="52"/>
      <c r="AS5" s="52"/>
      <c r="AT5" s="136"/>
      <c r="AU5" s="52"/>
      <c r="AV5" s="52"/>
      <c r="AW5" s="136"/>
      <c r="AX5" s="52"/>
      <c r="AY5" s="52"/>
      <c r="AZ5" s="136"/>
      <c r="BA5" s="136"/>
      <c r="BB5" s="52"/>
      <c r="BC5" s="52"/>
      <c r="BD5" s="136"/>
      <c r="BE5" s="52"/>
      <c r="BF5" s="52"/>
      <c r="BG5" s="136"/>
      <c r="BH5" s="52"/>
      <c r="BI5" s="52"/>
      <c r="BJ5" s="52"/>
      <c r="BK5" s="136"/>
      <c r="BL5" s="52"/>
      <c r="BM5" s="52"/>
      <c r="BN5" s="136"/>
      <c r="BO5" s="52"/>
      <c r="BP5" s="52"/>
      <c r="BQ5" s="136"/>
      <c r="BR5" s="52"/>
      <c r="BS5" s="52"/>
      <c r="BT5" s="52"/>
      <c r="BU5" s="136"/>
      <c r="BV5" s="52"/>
      <c r="BW5" s="52"/>
      <c r="BX5" s="136"/>
      <c r="BY5" s="52"/>
      <c r="BZ5" s="52"/>
      <c r="CA5" s="52"/>
      <c r="CB5" s="52"/>
      <c r="CC5" s="52"/>
      <c r="CD5" s="52"/>
      <c r="CE5" s="52"/>
      <c r="CF5" s="52"/>
    </row>
    <row r="6" spans="3:84" ht="15" customHeight="1">
      <c r="C6" s="10"/>
      <c r="D6" s="198"/>
      <c r="E6" s="107"/>
      <c r="F6" s="107"/>
      <c r="G6" s="212"/>
      <c r="H6" s="107"/>
      <c r="I6" s="148"/>
      <c r="J6" s="107"/>
      <c r="K6" s="148"/>
      <c r="L6" s="232" t="s">
        <v>14</v>
      </c>
      <c r="M6" s="108"/>
      <c r="N6" s="108"/>
      <c r="W6" s="52"/>
      <c r="X6" s="52"/>
      <c r="AE6" s="55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</row>
    <row r="7" spans="3:84" ht="15" customHeight="1">
      <c r="C7" s="10"/>
      <c r="D7" s="198"/>
      <c r="E7" s="107"/>
      <c r="F7" s="107"/>
      <c r="G7" s="212"/>
      <c r="H7" s="107"/>
      <c r="I7" s="148"/>
      <c r="J7" s="107"/>
      <c r="K7" s="148"/>
      <c r="L7" s="232" t="s">
        <v>15</v>
      </c>
      <c r="M7" s="108"/>
      <c r="N7" s="108"/>
      <c r="W7" s="52"/>
      <c r="X7" s="52"/>
      <c r="AE7" s="55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</row>
    <row r="8" spans="1:31" ht="15.75" customHeight="1">
      <c r="A8" s="265" t="s">
        <v>276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S8" s="95"/>
      <c r="T8" s="157"/>
      <c r="U8" s="157"/>
      <c r="V8" s="157"/>
      <c r="Z8" s="95"/>
      <c r="AA8" s="157"/>
      <c r="AB8" s="158"/>
      <c r="AE8" s="189"/>
    </row>
    <row r="9" spans="1:31" ht="15.75" customHeight="1">
      <c r="A9" s="270" t="s">
        <v>278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S9" s="95"/>
      <c r="T9" s="157"/>
      <c r="U9" s="157"/>
      <c r="V9" s="157"/>
      <c r="Z9" s="95"/>
      <c r="AA9" s="157"/>
      <c r="AB9" s="158"/>
      <c r="AE9" s="189"/>
    </row>
    <row r="10" spans="1:31" ht="25.5" customHeight="1">
      <c r="A10" s="190" t="s">
        <v>28</v>
      </c>
      <c r="B10" s="191" t="s">
        <v>18</v>
      </c>
      <c r="C10" s="190" t="s">
        <v>19</v>
      </c>
      <c r="D10" s="191" t="s">
        <v>20</v>
      </c>
      <c r="E10" s="213" t="s">
        <v>21</v>
      </c>
      <c r="F10" s="193" t="s">
        <v>22</v>
      </c>
      <c r="G10" s="248" t="s">
        <v>23</v>
      </c>
      <c r="H10" s="190" t="s">
        <v>24</v>
      </c>
      <c r="I10" s="192"/>
      <c r="J10" s="190"/>
      <c r="K10" s="192"/>
      <c r="L10" s="213" t="s">
        <v>25</v>
      </c>
      <c r="M10" s="264" t="s">
        <v>26</v>
      </c>
      <c r="N10" s="264"/>
      <c r="O10" s="264"/>
      <c r="P10" s="127" t="s">
        <v>27</v>
      </c>
      <c r="Q10" s="128" t="s">
        <v>28</v>
      </c>
      <c r="S10" s="95"/>
      <c r="T10" s="157"/>
      <c r="U10" s="157"/>
      <c r="V10" s="157"/>
      <c r="Z10" s="95"/>
      <c r="AA10" s="157"/>
      <c r="AB10" s="158"/>
      <c r="AE10" s="189"/>
    </row>
    <row r="11" spans="1:17" s="4" customFormat="1" ht="15">
      <c r="A11" s="84">
        <v>1</v>
      </c>
      <c r="B11" s="118">
        <v>21</v>
      </c>
      <c r="C11" s="194" t="s">
        <v>279</v>
      </c>
      <c r="D11" s="199" t="s">
        <v>93</v>
      </c>
      <c r="E11" s="214" t="s">
        <v>75</v>
      </c>
      <c r="F11" s="200">
        <v>14.1</v>
      </c>
      <c r="G11" s="249">
        <v>14.1</v>
      </c>
      <c r="H11" s="118" t="str">
        <f>LOOKUP(K11,$R$2:$W$2,$R$1:$W$1)</f>
        <v>КМС</v>
      </c>
      <c r="I11" s="149">
        <f>F11</f>
        <v>14.1</v>
      </c>
      <c r="J11" s="149">
        <f>G11</f>
        <v>14.1</v>
      </c>
      <c r="K11" s="150">
        <f>SMALL(I11:J11,1)+0</f>
        <v>14.1</v>
      </c>
      <c r="L11" s="237" t="s">
        <v>280</v>
      </c>
      <c r="M11" s="93"/>
      <c r="N11" s="93"/>
      <c r="O11" s="93"/>
      <c r="P11" s="93"/>
      <c r="Q11" s="93"/>
    </row>
    <row r="12" spans="1:31" ht="15.75" customHeight="1">
      <c r="A12" s="265" t="s">
        <v>276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S12" s="95"/>
      <c r="T12" s="157"/>
      <c r="U12" s="157"/>
      <c r="V12" s="157"/>
      <c r="Z12" s="95"/>
      <c r="AA12" s="157"/>
      <c r="AB12" s="158"/>
      <c r="AE12" s="189"/>
    </row>
    <row r="13" spans="1:31" ht="15.75" customHeight="1">
      <c r="A13" s="270" t="s">
        <v>29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S13" s="95"/>
      <c r="T13" s="157"/>
      <c r="U13" s="157"/>
      <c r="V13" s="157"/>
      <c r="Z13" s="95"/>
      <c r="AA13" s="157"/>
      <c r="AB13" s="158"/>
      <c r="AE13" s="189"/>
    </row>
    <row r="14" spans="1:31" ht="25.5" customHeight="1">
      <c r="A14" s="190" t="s">
        <v>28</v>
      </c>
      <c r="B14" s="191" t="s">
        <v>18</v>
      </c>
      <c r="C14" s="190" t="s">
        <v>19</v>
      </c>
      <c r="D14" s="191" t="s">
        <v>20</v>
      </c>
      <c r="E14" s="190" t="s">
        <v>21</v>
      </c>
      <c r="F14" s="193" t="s">
        <v>22</v>
      </c>
      <c r="G14" s="248" t="s">
        <v>23</v>
      </c>
      <c r="H14" s="190" t="s">
        <v>24</v>
      </c>
      <c r="I14" s="192"/>
      <c r="J14" s="190"/>
      <c r="K14" s="192"/>
      <c r="L14" s="213" t="s">
        <v>25</v>
      </c>
      <c r="M14" s="264" t="s">
        <v>26</v>
      </c>
      <c r="N14" s="264"/>
      <c r="O14" s="264"/>
      <c r="P14" s="127" t="s">
        <v>27</v>
      </c>
      <c r="Q14" s="128" t="s">
        <v>28</v>
      </c>
      <c r="S14" s="95"/>
      <c r="T14" s="157"/>
      <c r="U14" s="157"/>
      <c r="V14" s="157"/>
      <c r="Z14" s="95"/>
      <c r="AA14" s="157"/>
      <c r="AB14" s="158"/>
      <c r="AE14" s="189"/>
    </row>
    <row r="15" spans="1:84" s="195" customFormat="1" ht="15.75">
      <c r="A15" s="84">
        <v>1</v>
      </c>
      <c r="B15" s="146">
        <v>781</v>
      </c>
      <c r="C15" s="83" t="s">
        <v>449</v>
      </c>
      <c r="D15" s="202" t="s">
        <v>90</v>
      </c>
      <c r="E15" s="26" t="s">
        <v>75</v>
      </c>
      <c r="F15" s="200">
        <v>11.6</v>
      </c>
      <c r="G15" s="249">
        <v>11.1</v>
      </c>
      <c r="H15" s="118">
        <f>LOOKUP(K15,$Y$2:$AF$2,$Y$1:$AF$1)</f>
        <v>1</v>
      </c>
      <c r="I15" s="149">
        <f aca="true" t="shared" si="0" ref="I15:J22">F15</f>
        <v>11.6</v>
      </c>
      <c r="J15" s="149">
        <f t="shared" si="0"/>
        <v>11.1</v>
      </c>
      <c r="K15" s="150">
        <f aca="true" t="shared" si="1" ref="K15:K40">SMALL(I15:J15,1)+0</f>
        <v>11.1</v>
      </c>
      <c r="L15" s="220" t="s">
        <v>113</v>
      </c>
      <c r="M15" s="93">
        <v>1</v>
      </c>
      <c r="N15" s="93"/>
      <c r="O15" s="93"/>
      <c r="P15" s="93"/>
      <c r="Q15" s="93"/>
      <c r="R15" s="139"/>
      <c r="S15" s="159"/>
      <c r="T15" s="159"/>
      <c r="U15" s="159"/>
      <c r="V15" s="159"/>
      <c r="W15" s="139"/>
      <c r="X15" s="139"/>
      <c r="Y15" s="139"/>
      <c r="Z15" s="159"/>
      <c r="AA15" s="159"/>
      <c r="AB15" s="159"/>
      <c r="AC15" s="139"/>
      <c r="AD15" s="140"/>
      <c r="AE15" s="140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</row>
    <row r="16" spans="1:17" s="4" customFormat="1" ht="15">
      <c r="A16" s="84">
        <v>2</v>
      </c>
      <c r="B16" s="118">
        <v>777</v>
      </c>
      <c r="C16" s="194" t="s">
        <v>342</v>
      </c>
      <c r="D16" s="199" t="s">
        <v>90</v>
      </c>
      <c r="E16" s="194" t="s">
        <v>75</v>
      </c>
      <c r="F16" s="200">
        <v>11.6</v>
      </c>
      <c r="G16" s="249">
        <v>11.4</v>
      </c>
      <c r="H16" s="118">
        <f aca="true" t="shared" si="2" ref="H16:H40">LOOKUP(K16,$Y$2:$AF$2,$Y$1:$AF$1)</f>
        <v>1</v>
      </c>
      <c r="I16" s="149">
        <f t="shared" si="0"/>
        <v>11.6</v>
      </c>
      <c r="J16" s="149">
        <f t="shared" si="0"/>
        <v>11.4</v>
      </c>
      <c r="K16" s="150">
        <f t="shared" si="1"/>
        <v>11.4</v>
      </c>
      <c r="L16" s="220" t="s">
        <v>113</v>
      </c>
      <c r="M16" s="93">
        <v>1</v>
      </c>
      <c r="N16" s="93"/>
      <c r="O16" s="93"/>
      <c r="P16" s="93"/>
      <c r="Q16" s="93"/>
    </row>
    <row r="17" spans="1:84" s="139" customFormat="1" ht="15.75">
      <c r="A17" s="84">
        <v>3</v>
      </c>
      <c r="B17" s="118">
        <v>676</v>
      </c>
      <c r="C17" s="194" t="s">
        <v>340</v>
      </c>
      <c r="D17" s="199" t="s">
        <v>90</v>
      </c>
      <c r="E17" s="194" t="s">
        <v>77</v>
      </c>
      <c r="F17" s="200">
        <v>12</v>
      </c>
      <c r="G17" s="249">
        <v>11.7</v>
      </c>
      <c r="H17" s="118">
        <f t="shared" si="2"/>
        <v>1</v>
      </c>
      <c r="I17" s="149">
        <f t="shared" si="0"/>
        <v>12</v>
      </c>
      <c r="J17" s="149">
        <f t="shared" si="0"/>
        <v>11.7</v>
      </c>
      <c r="K17" s="150">
        <f t="shared" si="1"/>
        <v>11.7</v>
      </c>
      <c r="L17" s="220" t="s">
        <v>341</v>
      </c>
      <c r="M17" s="93">
        <v>2</v>
      </c>
      <c r="N17" s="93"/>
      <c r="O17" s="93"/>
      <c r="P17" s="93"/>
      <c r="Q17" s="93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17" s="4" customFormat="1" ht="15">
      <c r="A18" s="84">
        <v>4</v>
      </c>
      <c r="B18" s="118">
        <v>644</v>
      </c>
      <c r="C18" s="26" t="s">
        <v>347</v>
      </c>
      <c r="D18" s="199" t="s">
        <v>93</v>
      </c>
      <c r="E18" s="194" t="s">
        <v>91</v>
      </c>
      <c r="F18" s="200">
        <v>12</v>
      </c>
      <c r="G18" s="249">
        <v>11.9</v>
      </c>
      <c r="H18" s="118">
        <f t="shared" si="2"/>
        <v>3</v>
      </c>
      <c r="I18" s="149">
        <f t="shared" si="0"/>
        <v>12</v>
      </c>
      <c r="J18" s="149">
        <f t="shared" si="0"/>
        <v>11.9</v>
      </c>
      <c r="K18" s="150">
        <f t="shared" si="1"/>
        <v>11.9</v>
      </c>
      <c r="L18" s="220" t="s">
        <v>154</v>
      </c>
      <c r="M18" s="93">
        <v>2</v>
      </c>
      <c r="N18" s="93"/>
      <c r="O18" s="93"/>
      <c r="P18" s="93"/>
      <c r="Q18" s="93"/>
    </row>
    <row r="19" spans="1:17" s="4" customFormat="1" ht="15">
      <c r="A19" s="84">
        <v>5</v>
      </c>
      <c r="B19" s="118">
        <v>43</v>
      </c>
      <c r="C19" s="26" t="s">
        <v>356</v>
      </c>
      <c r="D19" s="199" t="s">
        <v>93</v>
      </c>
      <c r="E19" s="26" t="s">
        <v>91</v>
      </c>
      <c r="F19" s="121">
        <v>12</v>
      </c>
      <c r="G19" s="250">
        <v>12</v>
      </c>
      <c r="H19" s="118">
        <f t="shared" si="2"/>
        <v>3</v>
      </c>
      <c r="I19" s="149">
        <f t="shared" si="0"/>
        <v>12</v>
      </c>
      <c r="J19" s="149">
        <f t="shared" si="0"/>
        <v>12</v>
      </c>
      <c r="K19" s="150">
        <f t="shared" si="1"/>
        <v>12</v>
      </c>
      <c r="L19" s="220" t="s">
        <v>78</v>
      </c>
      <c r="M19" s="93">
        <v>1</v>
      </c>
      <c r="N19" s="93"/>
      <c r="O19" s="93"/>
      <c r="P19" s="93"/>
      <c r="Q19" s="93"/>
    </row>
    <row r="20" spans="1:17" s="4" customFormat="1" ht="15">
      <c r="A20" s="84">
        <v>6</v>
      </c>
      <c r="B20" s="118">
        <v>417</v>
      </c>
      <c r="C20" s="26" t="s">
        <v>358</v>
      </c>
      <c r="D20" s="199" t="s">
        <v>93</v>
      </c>
      <c r="E20" s="26" t="s">
        <v>359</v>
      </c>
      <c r="F20" s="200">
        <v>12.1</v>
      </c>
      <c r="G20" s="249">
        <v>12.2</v>
      </c>
      <c r="H20" s="118">
        <f t="shared" si="2"/>
        <v>3</v>
      </c>
      <c r="I20" s="149">
        <f t="shared" si="0"/>
        <v>12.1</v>
      </c>
      <c r="J20" s="149">
        <f t="shared" si="0"/>
        <v>12.2</v>
      </c>
      <c r="K20" s="150">
        <f t="shared" si="1"/>
        <v>12.1</v>
      </c>
      <c r="L20" s="220" t="s">
        <v>122</v>
      </c>
      <c r="M20" s="93">
        <v>2</v>
      </c>
      <c r="N20" s="93"/>
      <c r="O20" s="93"/>
      <c r="P20" s="93"/>
      <c r="Q20" s="93"/>
    </row>
    <row r="21" spans="1:17" s="4" customFormat="1" ht="15">
      <c r="A21" s="84">
        <v>7</v>
      </c>
      <c r="B21" s="118">
        <v>444</v>
      </c>
      <c r="C21" s="26" t="s">
        <v>348</v>
      </c>
      <c r="D21" s="199" t="s">
        <v>98</v>
      </c>
      <c r="E21" s="26" t="s">
        <v>91</v>
      </c>
      <c r="F21" s="200">
        <v>12</v>
      </c>
      <c r="G21" s="249">
        <v>12.3</v>
      </c>
      <c r="H21" s="118">
        <f t="shared" si="2"/>
        <v>3</v>
      </c>
      <c r="I21" s="149">
        <f t="shared" si="0"/>
        <v>12</v>
      </c>
      <c r="J21" s="149">
        <f t="shared" si="0"/>
        <v>12.3</v>
      </c>
      <c r="K21" s="150">
        <f t="shared" si="1"/>
        <v>12</v>
      </c>
      <c r="L21" s="220" t="s">
        <v>328</v>
      </c>
      <c r="M21" s="93">
        <v>1</v>
      </c>
      <c r="N21" s="93"/>
      <c r="O21" s="93"/>
      <c r="P21" s="93"/>
      <c r="Q21" s="93"/>
    </row>
    <row r="22" spans="1:17" s="4" customFormat="1" ht="15">
      <c r="A22" s="84">
        <v>8</v>
      </c>
      <c r="B22" s="118">
        <v>204</v>
      </c>
      <c r="C22" s="26" t="s">
        <v>354</v>
      </c>
      <c r="D22" s="199" t="s">
        <v>90</v>
      </c>
      <c r="E22" s="26" t="s">
        <v>355</v>
      </c>
      <c r="F22" s="121">
        <v>12.1</v>
      </c>
      <c r="G22" s="250" t="s">
        <v>458</v>
      </c>
      <c r="H22" s="118">
        <f t="shared" si="2"/>
        <v>3</v>
      </c>
      <c r="I22" s="149">
        <f t="shared" si="0"/>
        <v>12.1</v>
      </c>
      <c r="J22" s="149" t="str">
        <f t="shared" si="0"/>
        <v>н.я.</v>
      </c>
      <c r="K22" s="150">
        <f t="shared" si="1"/>
        <v>12.1</v>
      </c>
      <c r="L22" s="220" t="s">
        <v>117</v>
      </c>
      <c r="M22" s="93">
        <v>3</v>
      </c>
      <c r="N22" s="93"/>
      <c r="O22" s="93"/>
      <c r="P22" s="93"/>
      <c r="Q22" s="93"/>
    </row>
    <row r="23" spans="1:17" s="4" customFormat="1" ht="15">
      <c r="A23" s="84">
        <v>9</v>
      </c>
      <c r="B23" s="118">
        <v>450</v>
      </c>
      <c r="C23" s="194" t="s">
        <v>343</v>
      </c>
      <c r="D23" s="199" t="s">
        <v>98</v>
      </c>
      <c r="E23" s="194" t="s">
        <v>75</v>
      </c>
      <c r="F23" s="200">
        <v>12.2</v>
      </c>
      <c r="G23" s="249"/>
      <c r="H23" s="118">
        <f t="shared" si="2"/>
        <v>3</v>
      </c>
      <c r="I23" s="149">
        <f aca="true" t="shared" si="3" ref="I23:I40">F23</f>
        <v>12.2</v>
      </c>
      <c r="J23" s="149"/>
      <c r="K23" s="150">
        <f t="shared" si="1"/>
        <v>12.2</v>
      </c>
      <c r="L23" s="220" t="s">
        <v>107</v>
      </c>
      <c r="M23" s="93">
        <v>3</v>
      </c>
      <c r="N23" s="93"/>
      <c r="O23" s="93"/>
      <c r="P23" s="93"/>
      <c r="Q23" s="93"/>
    </row>
    <row r="24" spans="1:84" s="195" customFormat="1" ht="15">
      <c r="A24" s="84">
        <v>9</v>
      </c>
      <c r="B24" s="118">
        <v>696</v>
      </c>
      <c r="C24" s="26" t="s">
        <v>350</v>
      </c>
      <c r="D24" s="199" t="s">
        <v>84</v>
      </c>
      <c r="E24" s="26" t="s">
        <v>91</v>
      </c>
      <c r="F24" s="200">
        <v>12.2</v>
      </c>
      <c r="G24" s="249"/>
      <c r="H24" s="118">
        <f t="shared" si="2"/>
        <v>3</v>
      </c>
      <c r="I24" s="149">
        <f t="shared" si="3"/>
        <v>12.2</v>
      </c>
      <c r="J24" s="149"/>
      <c r="K24" s="150">
        <f t="shared" si="1"/>
        <v>12.2</v>
      </c>
      <c r="L24" s="220" t="s">
        <v>104</v>
      </c>
      <c r="M24" s="93">
        <v>3</v>
      </c>
      <c r="N24" s="93"/>
      <c r="O24" s="93"/>
      <c r="P24" s="93"/>
      <c r="Q24" s="9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17" s="4" customFormat="1" ht="15">
      <c r="A25" s="84">
        <v>11</v>
      </c>
      <c r="B25" s="118">
        <v>346</v>
      </c>
      <c r="C25" s="194" t="s">
        <v>339</v>
      </c>
      <c r="D25" s="199" t="s">
        <v>98</v>
      </c>
      <c r="E25" s="194" t="s">
        <v>91</v>
      </c>
      <c r="F25" s="200">
        <v>12.3</v>
      </c>
      <c r="G25" s="249"/>
      <c r="H25" s="118">
        <f t="shared" si="2"/>
        <v>3</v>
      </c>
      <c r="I25" s="149">
        <f t="shared" si="3"/>
        <v>12.3</v>
      </c>
      <c r="J25" s="149"/>
      <c r="K25" s="150">
        <f t="shared" si="1"/>
        <v>12.3</v>
      </c>
      <c r="L25" s="220" t="s">
        <v>154</v>
      </c>
      <c r="M25" s="93">
        <v>4</v>
      </c>
      <c r="N25" s="93"/>
      <c r="O25" s="93"/>
      <c r="P25" s="93"/>
      <c r="Q25" s="93"/>
    </row>
    <row r="26" spans="1:17" s="4" customFormat="1" ht="15">
      <c r="A26" s="84">
        <v>12</v>
      </c>
      <c r="B26" s="25">
        <v>350</v>
      </c>
      <c r="C26" s="46" t="s">
        <v>345</v>
      </c>
      <c r="D26" s="201" t="s">
        <v>93</v>
      </c>
      <c r="E26" s="194" t="s">
        <v>91</v>
      </c>
      <c r="F26" s="200">
        <v>12.4</v>
      </c>
      <c r="G26" s="249"/>
      <c r="H26" s="118">
        <f t="shared" si="2"/>
        <v>3</v>
      </c>
      <c r="I26" s="149">
        <f t="shared" si="3"/>
        <v>12.4</v>
      </c>
      <c r="J26" s="149"/>
      <c r="K26" s="150">
        <f t="shared" si="1"/>
        <v>12.4</v>
      </c>
      <c r="L26" s="220" t="s">
        <v>154</v>
      </c>
      <c r="M26" s="93">
        <v>5</v>
      </c>
      <c r="N26" s="93"/>
      <c r="O26" s="93"/>
      <c r="P26" s="93"/>
      <c r="Q26" s="93"/>
    </row>
    <row r="27" spans="1:17" s="4" customFormat="1" ht="15">
      <c r="A27" s="84">
        <v>12</v>
      </c>
      <c r="B27" s="118">
        <v>85</v>
      </c>
      <c r="C27" s="26" t="s">
        <v>349</v>
      </c>
      <c r="D27" s="199" t="s">
        <v>93</v>
      </c>
      <c r="E27" s="194" t="s">
        <v>77</v>
      </c>
      <c r="F27" s="200">
        <v>12.4</v>
      </c>
      <c r="G27" s="249"/>
      <c r="H27" s="118">
        <f t="shared" si="2"/>
        <v>3</v>
      </c>
      <c r="I27" s="149">
        <f t="shared" si="3"/>
        <v>12.4</v>
      </c>
      <c r="J27" s="149"/>
      <c r="K27" s="150">
        <f t="shared" si="1"/>
        <v>12.4</v>
      </c>
      <c r="L27" s="220" t="s">
        <v>122</v>
      </c>
      <c r="M27" s="93">
        <v>4</v>
      </c>
      <c r="N27" s="93"/>
      <c r="O27" s="93"/>
      <c r="P27" s="93"/>
      <c r="Q27" s="93"/>
    </row>
    <row r="28" spans="1:17" s="4" customFormat="1" ht="15">
      <c r="A28" s="84">
        <v>12</v>
      </c>
      <c r="B28" s="118">
        <v>5</v>
      </c>
      <c r="C28" s="26" t="s">
        <v>357</v>
      </c>
      <c r="D28" s="199" t="s">
        <v>93</v>
      </c>
      <c r="E28" s="194" t="s">
        <v>91</v>
      </c>
      <c r="F28" s="200">
        <v>12.4</v>
      </c>
      <c r="G28" s="249"/>
      <c r="H28" s="118">
        <f t="shared" si="2"/>
        <v>3</v>
      </c>
      <c r="I28" s="149">
        <f t="shared" si="3"/>
        <v>12.4</v>
      </c>
      <c r="J28" s="149"/>
      <c r="K28" s="150">
        <f t="shared" si="1"/>
        <v>12.4</v>
      </c>
      <c r="L28" s="220" t="s">
        <v>154</v>
      </c>
      <c r="M28" s="93">
        <v>4</v>
      </c>
      <c r="N28" s="93"/>
      <c r="O28" s="93"/>
      <c r="P28" s="93"/>
      <c r="Q28" s="93"/>
    </row>
    <row r="29" spans="1:17" s="4" customFormat="1" ht="15">
      <c r="A29" s="84">
        <v>15</v>
      </c>
      <c r="B29" s="118">
        <v>343</v>
      </c>
      <c r="C29" s="26" t="s">
        <v>351</v>
      </c>
      <c r="D29" s="199" t="s">
        <v>98</v>
      </c>
      <c r="E29" s="194" t="s">
        <v>75</v>
      </c>
      <c r="F29" s="200">
        <v>12.5</v>
      </c>
      <c r="G29" s="249"/>
      <c r="H29" s="118">
        <f t="shared" si="2"/>
        <v>3</v>
      </c>
      <c r="I29" s="149">
        <f t="shared" si="3"/>
        <v>12.5</v>
      </c>
      <c r="J29" s="149"/>
      <c r="K29" s="150">
        <f t="shared" si="1"/>
        <v>12.5</v>
      </c>
      <c r="L29" s="220" t="s">
        <v>107</v>
      </c>
      <c r="M29" s="93">
        <v>5</v>
      </c>
      <c r="N29" s="93"/>
      <c r="O29" s="93"/>
      <c r="P29" s="93"/>
      <c r="Q29" s="93"/>
    </row>
    <row r="30" spans="1:17" s="4" customFormat="1" ht="15.75">
      <c r="A30" s="84">
        <v>16</v>
      </c>
      <c r="B30" s="146">
        <v>184</v>
      </c>
      <c r="C30" s="83" t="s">
        <v>366</v>
      </c>
      <c r="D30" s="202" t="s">
        <v>90</v>
      </c>
      <c r="E30" s="194" t="s">
        <v>91</v>
      </c>
      <c r="F30" s="200">
        <v>12.6</v>
      </c>
      <c r="G30" s="249"/>
      <c r="H30" s="118">
        <f t="shared" si="2"/>
        <v>3</v>
      </c>
      <c r="I30" s="149">
        <f t="shared" si="3"/>
        <v>12.6</v>
      </c>
      <c r="J30" s="149"/>
      <c r="K30" s="150">
        <f t="shared" si="1"/>
        <v>12.6</v>
      </c>
      <c r="L30" s="220" t="s">
        <v>154</v>
      </c>
      <c r="M30" s="93">
        <v>2</v>
      </c>
      <c r="N30" s="93"/>
      <c r="O30" s="93"/>
      <c r="P30" s="93"/>
      <c r="Q30" s="93"/>
    </row>
    <row r="31" spans="1:17" s="4" customFormat="1" ht="15">
      <c r="A31" s="84">
        <v>17</v>
      </c>
      <c r="B31" s="118">
        <v>1</v>
      </c>
      <c r="C31" s="26" t="s">
        <v>352</v>
      </c>
      <c r="D31" s="199" t="s">
        <v>84</v>
      </c>
      <c r="E31" s="26" t="s">
        <v>353</v>
      </c>
      <c r="F31" s="200">
        <v>12.8</v>
      </c>
      <c r="G31" s="249"/>
      <c r="H31" s="118" t="str">
        <f t="shared" si="2"/>
        <v>1юн</v>
      </c>
      <c r="I31" s="149">
        <f t="shared" si="3"/>
        <v>12.8</v>
      </c>
      <c r="J31" s="149"/>
      <c r="K31" s="150">
        <f t="shared" si="1"/>
        <v>12.8</v>
      </c>
      <c r="L31" s="220" t="s">
        <v>122</v>
      </c>
      <c r="M31" s="93">
        <v>5</v>
      </c>
      <c r="N31" s="93"/>
      <c r="O31" s="93"/>
      <c r="P31" s="93"/>
      <c r="Q31" s="93"/>
    </row>
    <row r="32" spans="1:17" s="4" customFormat="1" ht="15.75">
      <c r="A32" s="84">
        <v>17</v>
      </c>
      <c r="B32" s="146">
        <v>348</v>
      </c>
      <c r="C32" s="83" t="s">
        <v>365</v>
      </c>
      <c r="D32" s="202" t="s">
        <v>90</v>
      </c>
      <c r="E32" s="194" t="s">
        <v>91</v>
      </c>
      <c r="F32" s="200">
        <v>12.8</v>
      </c>
      <c r="G32" s="249"/>
      <c r="H32" s="118" t="str">
        <f t="shared" si="2"/>
        <v>1юн</v>
      </c>
      <c r="I32" s="149">
        <f t="shared" si="3"/>
        <v>12.8</v>
      </c>
      <c r="J32" s="149"/>
      <c r="K32" s="150">
        <f t="shared" si="1"/>
        <v>12.8</v>
      </c>
      <c r="L32" s="220" t="s">
        <v>154</v>
      </c>
      <c r="M32" s="93">
        <v>3</v>
      </c>
      <c r="N32" s="93"/>
      <c r="O32" s="93"/>
      <c r="P32" s="93"/>
      <c r="Q32" s="93"/>
    </row>
    <row r="33" spans="1:84" s="195" customFormat="1" ht="15.75">
      <c r="A33" s="84">
        <v>19</v>
      </c>
      <c r="B33" s="146">
        <v>645</v>
      </c>
      <c r="C33" s="83" t="s">
        <v>367</v>
      </c>
      <c r="D33" s="202" t="s">
        <v>90</v>
      </c>
      <c r="E33" s="194" t="s">
        <v>91</v>
      </c>
      <c r="F33" s="200">
        <v>13</v>
      </c>
      <c r="G33" s="249"/>
      <c r="H33" s="118" t="str">
        <f t="shared" si="2"/>
        <v>1юн</v>
      </c>
      <c r="I33" s="149">
        <f t="shared" si="3"/>
        <v>13</v>
      </c>
      <c r="J33" s="149"/>
      <c r="K33" s="150">
        <f t="shared" si="1"/>
        <v>13</v>
      </c>
      <c r="L33" s="220" t="s">
        <v>154</v>
      </c>
      <c r="M33" s="93">
        <v>4</v>
      </c>
      <c r="N33" s="93"/>
      <c r="O33" s="93"/>
      <c r="P33" s="93"/>
      <c r="Q33" s="9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17" s="4" customFormat="1" ht="15.75">
      <c r="A34" s="84">
        <v>20</v>
      </c>
      <c r="B34" s="146">
        <v>648</v>
      </c>
      <c r="C34" s="83" t="s">
        <v>368</v>
      </c>
      <c r="D34" s="202" t="s">
        <v>93</v>
      </c>
      <c r="E34" s="194" t="s">
        <v>91</v>
      </c>
      <c r="F34" s="200">
        <v>13.1</v>
      </c>
      <c r="G34" s="249"/>
      <c r="H34" s="118" t="str">
        <f t="shared" si="2"/>
        <v>1юн</v>
      </c>
      <c r="I34" s="149">
        <f t="shared" si="3"/>
        <v>13.1</v>
      </c>
      <c r="J34" s="149"/>
      <c r="K34" s="150">
        <f t="shared" si="1"/>
        <v>13.1</v>
      </c>
      <c r="L34" s="220" t="s">
        <v>154</v>
      </c>
      <c r="M34" s="93">
        <v>5</v>
      </c>
      <c r="N34" s="93"/>
      <c r="O34" s="93"/>
      <c r="P34" s="93"/>
      <c r="Q34" s="93"/>
    </row>
    <row r="35" spans="1:17" s="4" customFormat="1" ht="15">
      <c r="A35" s="84">
        <v>21</v>
      </c>
      <c r="B35" s="118">
        <v>447</v>
      </c>
      <c r="C35" s="194" t="s">
        <v>344</v>
      </c>
      <c r="D35" s="199" t="s">
        <v>90</v>
      </c>
      <c r="E35" s="26" t="s">
        <v>91</v>
      </c>
      <c r="F35" s="200">
        <v>13.2</v>
      </c>
      <c r="G35" s="249"/>
      <c r="H35" s="118" t="str">
        <f t="shared" si="2"/>
        <v>1юн</v>
      </c>
      <c r="I35" s="149">
        <f t="shared" si="3"/>
        <v>13.2</v>
      </c>
      <c r="J35" s="149"/>
      <c r="K35" s="150">
        <f t="shared" si="1"/>
        <v>13.2</v>
      </c>
      <c r="L35" s="220" t="s">
        <v>104</v>
      </c>
      <c r="M35" s="93">
        <v>6</v>
      </c>
      <c r="N35" s="93"/>
      <c r="O35" s="93"/>
      <c r="P35" s="93"/>
      <c r="Q35" s="93"/>
    </row>
    <row r="36" spans="1:17" s="4" customFormat="1" ht="15">
      <c r="A36" s="84">
        <v>21</v>
      </c>
      <c r="B36" s="118">
        <v>5</v>
      </c>
      <c r="C36" s="26" t="s">
        <v>362</v>
      </c>
      <c r="D36" s="199" t="s">
        <v>98</v>
      </c>
      <c r="E36" s="26" t="s">
        <v>91</v>
      </c>
      <c r="F36" s="200">
        <v>13.2</v>
      </c>
      <c r="G36" s="249"/>
      <c r="H36" s="118" t="str">
        <f t="shared" si="2"/>
        <v>1юн</v>
      </c>
      <c r="I36" s="149">
        <f t="shared" si="3"/>
        <v>13.2</v>
      </c>
      <c r="J36" s="149"/>
      <c r="K36" s="150">
        <f t="shared" si="1"/>
        <v>13.2</v>
      </c>
      <c r="L36" s="220" t="s">
        <v>363</v>
      </c>
      <c r="M36" s="93">
        <v>6</v>
      </c>
      <c r="N36" s="93"/>
      <c r="O36" s="93"/>
      <c r="P36" s="93"/>
      <c r="Q36" s="93"/>
    </row>
    <row r="37" spans="1:17" s="4" customFormat="1" ht="15.75">
      <c r="A37" s="84">
        <v>21</v>
      </c>
      <c r="B37" s="146">
        <v>650</v>
      </c>
      <c r="C37" s="83" t="s">
        <v>364</v>
      </c>
      <c r="D37" s="202" t="s">
        <v>106</v>
      </c>
      <c r="E37" s="194" t="s">
        <v>91</v>
      </c>
      <c r="F37" s="200">
        <v>13.2</v>
      </c>
      <c r="G37" s="249"/>
      <c r="H37" s="118" t="str">
        <f t="shared" si="2"/>
        <v>1юн</v>
      </c>
      <c r="I37" s="149">
        <f t="shared" si="3"/>
        <v>13.2</v>
      </c>
      <c r="J37" s="149"/>
      <c r="K37" s="150">
        <f t="shared" si="1"/>
        <v>13.2</v>
      </c>
      <c r="L37" s="220" t="s">
        <v>154</v>
      </c>
      <c r="M37" s="93">
        <v>6</v>
      </c>
      <c r="N37" s="93"/>
      <c r="O37" s="93"/>
      <c r="P37" s="93"/>
      <c r="Q37" s="93"/>
    </row>
    <row r="38" spans="1:17" s="4" customFormat="1" ht="15">
      <c r="A38" s="84">
        <v>24</v>
      </c>
      <c r="B38" s="118">
        <v>797</v>
      </c>
      <c r="C38" s="26" t="s">
        <v>346</v>
      </c>
      <c r="D38" s="199" t="s">
        <v>84</v>
      </c>
      <c r="E38" s="26" t="s">
        <v>91</v>
      </c>
      <c r="F38" s="200">
        <v>13.3</v>
      </c>
      <c r="G38" s="249"/>
      <c r="H38" s="118" t="str">
        <f t="shared" si="2"/>
        <v>1юн</v>
      </c>
      <c r="I38" s="149">
        <f t="shared" si="3"/>
        <v>13.3</v>
      </c>
      <c r="J38" s="149"/>
      <c r="K38" s="150">
        <f t="shared" si="1"/>
        <v>13.3</v>
      </c>
      <c r="L38" s="220" t="s">
        <v>104</v>
      </c>
      <c r="M38" s="93">
        <v>6</v>
      </c>
      <c r="N38" s="93"/>
      <c r="O38" s="93"/>
      <c r="P38" s="93"/>
      <c r="Q38" s="93"/>
    </row>
    <row r="39" spans="1:84" s="4" customFormat="1" ht="15.75">
      <c r="A39" s="84">
        <v>25</v>
      </c>
      <c r="B39" s="118">
        <v>799</v>
      </c>
      <c r="C39" s="194" t="s">
        <v>308</v>
      </c>
      <c r="D39" s="199" t="s">
        <v>219</v>
      </c>
      <c r="E39" s="26" t="s">
        <v>91</v>
      </c>
      <c r="F39" s="200">
        <v>13.8</v>
      </c>
      <c r="G39" s="249"/>
      <c r="H39" s="118" t="str">
        <f t="shared" si="2"/>
        <v>2юн</v>
      </c>
      <c r="I39" s="149">
        <f t="shared" si="3"/>
        <v>13.8</v>
      </c>
      <c r="J39" s="149"/>
      <c r="K39" s="150">
        <f t="shared" si="1"/>
        <v>13.8</v>
      </c>
      <c r="L39" s="220" t="s">
        <v>104</v>
      </c>
      <c r="M39" s="93">
        <v>7</v>
      </c>
      <c r="N39" s="93"/>
      <c r="O39" s="93"/>
      <c r="P39" s="93"/>
      <c r="Q39" s="93"/>
      <c r="R39" s="139"/>
      <c r="S39" s="159"/>
      <c r="T39" s="159"/>
      <c r="U39" s="159"/>
      <c r="V39" s="159"/>
      <c r="W39" s="139"/>
      <c r="X39" s="139"/>
      <c r="Y39" s="139"/>
      <c r="Z39" s="159"/>
      <c r="AA39" s="159"/>
      <c r="AB39" s="159"/>
      <c r="AC39" s="139"/>
      <c r="AD39" s="140"/>
      <c r="AE39" s="140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</row>
    <row r="40" spans="1:17" s="4" customFormat="1" ht="15">
      <c r="A40" s="84"/>
      <c r="B40" s="74">
        <v>685</v>
      </c>
      <c r="C40" s="93" t="s">
        <v>360</v>
      </c>
      <c r="D40" s="199" t="s">
        <v>93</v>
      </c>
      <c r="E40" s="194" t="s">
        <v>361</v>
      </c>
      <c r="F40" s="200" t="s">
        <v>458</v>
      </c>
      <c r="G40" s="249"/>
      <c r="H40" s="118"/>
      <c r="I40" s="149" t="str">
        <f t="shared" si="3"/>
        <v>н.я.</v>
      </c>
      <c r="J40" s="149"/>
      <c r="K40" s="150" t="e">
        <f t="shared" si="1"/>
        <v>#NUM!</v>
      </c>
      <c r="L40" s="220" t="s">
        <v>341</v>
      </c>
      <c r="M40" s="93"/>
      <c r="N40" s="93"/>
      <c r="O40" s="93"/>
      <c r="P40" s="93"/>
      <c r="Q40" s="93"/>
    </row>
    <row r="41" spans="1:31" ht="15.75" customHeight="1">
      <c r="A41" s="265" t="s">
        <v>462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S41" s="95"/>
      <c r="T41" s="157"/>
      <c r="U41" s="157"/>
      <c r="V41" s="157"/>
      <c r="Z41" s="95"/>
      <c r="AA41" s="157"/>
      <c r="AB41" s="158"/>
      <c r="AE41" s="189"/>
    </row>
    <row r="42" spans="1:31" ht="15.75" customHeight="1">
      <c r="A42" s="270" t="s">
        <v>29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S42" s="95"/>
      <c r="T42" s="157"/>
      <c r="U42" s="157"/>
      <c r="V42" s="157"/>
      <c r="Z42" s="95"/>
      <c r="AA42" s="157"/>
      <c r="AB42" s="158"/>
      <c r="AE42" s="189"/>
    </row>
    <row r="43" spans="1:31" ht="25.5" customHeight="1">
      <c r="A43" s="190" t="s">
        <v>28</v>
      </c>
      <c r="B43" s="191" t="s">
        <v>18</v>
      </c>
      <c r="C43" s="190" t="s">
        <v>19</v>
      </c>
      <c r="D43" s="191" t="s">
        <v>20</v>
      </c>
      <c r="E43" s="190" t="s">
        <v>21</v>
      </c>
      <c r="F43" s="193" t="s">
        <v>22</v>
      </c>
      <c r="G43" s="248" t="s">
        <v>23</v>
      </c>
      <c r="H43" s="190" t="s">
        <v>24</v>
      </c>
      <c r="I43" s="192"/>
      <c r="J43" s="190"/>
      <c r="K43" s="192"/>
      <c r="L43" s="213" t="s">
        <v>25</v>
      </c>
      <c r="M43" s="264" t="s">
        <v>26</v>
      </c>
      <c r="N43" s="264"/>
      <c r="O43" s="264"/>
      <c r="P43" s="127" t="s">
        <v>27</v>
      </c>
      <c r="Q43" s="128" t="s">
        <v>28</v>
      </c>
      <c r="S43" s="95"/>
      <c r="T43" s="157"/>
      <c r="U43" s="157"/>
      <c r="V43" s="157"/>
      <c r="Z43" s="95"/>
      <c r="AA43" s="157"/>
      <c r="AB43" s="158"/>
      <c r="AE43" s="189"/>
    </row>
    <row r="44" spans="1:84" s="195" customFormat="1" ht="15">
      <c r="A44" s="84">
        <v>1</v>
      </c>
      <c r="B44" s="118">
        <v>333</v>
      </c>
      <c r="C44" s="194" t="s">
        <v>329</v>
      </c>
      <c r="D44" s="199" t="s">
        <v>174</v>
      </c>
      <c r="E44" s="26" t="s">
        <v>77</v>
      </c>
      <c r="F44" s="200">
        <v>11.1</v>
      </c>
      <c r="G44" s="249">
        <v>11.1</v>
      </c>
      <c r="H44" s="118">
        <f aca="true" t="shared" si="4" ref="H44:H51">LOOKUP(K44,$Y$2:$AF$2,$Y$1:$AF$1)</f>
        <v>1</v>
      </c>
      <c r="I44" s="149">
        <f aca="true" t="shared" si="5" ref="I44:I53">F44</f>
        <v>11.1</v>
      </c>
      <c r="J44" s="149">
        <f aca="true" t="shared" si="6" ref="J44:J53">G44</f>
        <v>11.1</v>
      </c>
      <c r="K44" s="150">
        <f aca="true" t="shared" si="7" ref="K44:K53">SMALL(I44:J44,1)+0</f>
        <v>11.1</v>
      </c>
      <c r="L44" s="220" t="s">
        <v>129</v>
      </c>
      <c r="M44" s="93">
        <v>1</v>
      </c>
      <c r="N44" s="93"/>
      <c r="O44" s="93"/>
      <c r="P44" s="93"/>
      <c r="Q44" s="9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17" s="4" customFormat="1" ht="15">
      <c r="A45" s="84">
        <v>2</v>
      </c>
      <c r="B45" s="118">
        <v>146</v>
      </c>
      <c r="C45" s="26" t="s">
        <v>337</v>
      </c>
      <c r="D45" s="199" t="s">
        <v>174</v>
      </c>
      <c r="E45" s="26" t="s">
        <v>184</v>
      </c>
      <c r="F45" s="200">
        <v>11.6</v>
      </c>
      <c r="G45" s="249">
        <v>11.2</v>
      </c>
      <c r="H45" s="118">
        <f t="shared" si="4"/>
        <v>1</v>
      </c>
      <c r="I45" s="149">
        <f t="shared" si="5"/>
        <v>11.6</v>
      </c>
      <c r="J45" s="149">
        <f t="shared" si="6"/>
        <v>11.2</v>
      </c>
      <c r="K45" s="150">
        <f t="shared" si="7"/>
        <v>11.2</v>
      </c>
      <c r="L45" s="220" t="s">
        <v>338</v>
      </c>
      <c r="M45" s="93">
        <v>1</v>
      </c>
      <c r="N45" s="93"/>
      <c r="O45" s="93"/>
      <c r="P45" s="93"/>
      <c r="Q45" s="93"/>
    </row>
    <row r="46" spans="1:84" s="139" customFormat="1" ht="15.75">
      <c r="A46" s="84">
        <v>3</v>
      </c>
      <c r="B46" s="118">
        <v>791</v>
      </c>
      <c r="C46" s="194" t="s">
        <v>331</v>
      </c>
      <c r="D46" s="199" t="s">
        <v>174</v>
      </c>
      <c r="E46" s="194" t="s">
        <v>75</v>
      </c>
      <c r="F46" s="200">
        <v>11.7</v>
      </c>
      <c r="G46" s="249">
        <v>11.7</v>
      </c>
      <c r="H46" s="118">
        <f t="shared" si="4"/>
        <v>1</v>
      </c>
      <c r="I46" s="149">
        <f t="shared" si="5"/>
        <v>11.7</v>
      </c>
      <c r="J46" s="149">
        <f t="shared" si="6"/>
        <v>11.7</v>
      </c>
      <c r="K46" s="150">
        <f t="shared" si="7"/>
        <v>11.7</v>
      </c>
      <c r="L46" s="220" t="s">
        <v>113</v>
      </c>
      <c r="M46" s="93">
        <v>2</v>
      </c>
      <c r="N46" s="93"/>
      <c r="O46" s="93"/>
      <c r="P46" s="93"/>
      <c r="Q46" s="9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17" s="4" customFormat="1" ht="15">
      <c r="A47" s="84">
        <v>4</v>
      </c>
      <c r="B47" s="118">
        <v>785</v>
      </c>
      <c r="C47" s="194" t="s">
        <v>332</v>
      </c>
      <c r="D47" s="199" t="s">
        <v>174</v>
      </c>
      <c r="E47" s="194" t="s">
        <v>77</v>
      </c>
      <c r="F47" s="200">
        <v>11.9</v>
      </c>
      <c r="G47" s="249">
        <v>11.8</v>
      </c>
      <c r="H47" s="118">
        <f t="shared" si="4"/>
        <v>1</v>
      </c>
      <c r="I47" s="149">
        <f t="shared" si="5"/>
        <v>11.9</v>
      </c>
      <c r="J47" s="149">
        <f t="shared" si="6"/>
        <v>11.8</v>
      </c>
      <c r="K47" s="150">
        <f t="shared" si="7"/>
        <v>11.8</v>
      </c>
      <c r="L47" s="220" t="s">
        <v>178</v>
      </c>
      <c r="M47" s="93">
        <v>3</v>
      </c>
      <c r="N47" s="93"/>
      <c r="O47" s="93"/>
      <c r="P47" s="93"/>
      <c r="Q47" s="93"/>
    </row>
    <row r="48" spans="1:17" s="4" customFormat="1" ht="15">
      <c r="A48" s="84">
        <v>5</v>
      </c>
      <c r="B48" s="118">
        <v>443</v>
      </c>
      <c r="C48" s="194" t="s">
        <v>330</v>
      </c>
      <c r="D48" s="199" t="s">
        <v>174</v>
      </c>
      <c r="E48" s="194" t="s">
        <v>77</v>
      </c>
      <c r="F48" s="200">
        <v>11.9</v>
      </c>
      <c r="G48" s="249">
        <v>11.9</v>
      </c>
      <c r="H48" s="118">
        <f t="shared" si="4"/>
        <v>3</v>
      </c>
      <c r="I48" s="149">
        <f t="shared" si="5"/>
        <v>11.9</v>
      </c>
      <c r="J48" s="149">
        <f t="shared" si="6"/>
        <v>11.9</v>
      </c>
      <c r="K48" s="150">
        <f t="shared" si="7"/>
        <v>11.9</v>
      </c>
      <c r="L48" s="220" t="s">
        <v>178</v>
      </c>
      <c r="M48" s="93">
        <v>4</v>
      </c>
      <c r="N48" s="93"/>
      <c r="O48" s="93"/>
      <c r="P48" s="93"/>
      <c r="Q48" s="93"/>
    </row>
    <row r="49" spans="1:17" s="4" customFormat="1" ht="15">
      <c r="A49" s="84">
        <v>6</v>
      </c>
      <c r="B49" s="118">
        <v>70</v>
      </c>
      <c r="C49" s="194" t="s">
        <v>333</v>
      </c>
      <c r="D49" s="199" t="s">
        <v>76</v>
      </c>
      <c r="E49" s="194" t="s">
        <v>209</v>
      </c>
      <c r="F49" s="200">
        <v>11.9</v>
      </c>
      <c r="G49" s="249">
        <v>12</v>
      </c>
      <c r="H49" s="118">
        <f t="shared" si="4"/>
        <v>3</v>
      </c>
      <c r="I49" s="149">
        <f t="shared" si="5"/>
        <v>11.9</v>
      </c>
      <c r="J49" s="149">
        <f t="shared" si="6"/>
        <v>12</v>
      </c>
      <c r="K49" s="150">
        <f t="shared" si="7"/>
        <v>11.9</v>
      </c>
      <c r="L49" s="220" t="s">
        <v>141</v>
      </c>
      <c r="M49" s="93">
        <v>5</v>
      </c>
      <c r="N49" s="93"/>
      <c r="O49" s="93"/>
      <c r="P49" s="93"/>
      <c r="Q49" s="93"/>
    </row>
    <row r="50" spans="1:84" s="4" customFormat="1" ht="15.75">
      <c r="A50" s="84">
        <v>7</v>
      </c>
      <c r="B50" s="118">
        <v>93</v>
      </c>
      <c r="C50" s="194" t="s">
        <v>327</v>
      </c>
      <c r="D50" s="199" t="s">
        <v>174</v>
      </c>
      <c r="E50" s="26" t="s">
        <v>91</v>
      </c>
      <c r="F50" s="200">
        <v>13.1</v>
      </c>
      <c r="G50" s="249">
        <v>13.4</v>
      </c>
      <c r="H50" s="118" t="str">
        <f t="shared" si="4"/>
        <v>1юн</v>
      </c>
      <c r="I50" s="149">
        <f t="shared" si="5"/>
        <v>13.1</v>
      </c>
      <c r="J50" s="149">
        <f t="shared" si="6"/>
        <v>13.4</v>
      </c>
      <c r="K50" s="150">
        <f t="shared" si="7"/>
        <v>13.1</v>
      </c>
      <c r="L50" s="220" t="s">
        <v>328</v>
      </c>
      <c r="M50" s="93">
        <v>6</v>
      </c>
      <c r="N50" s="93"/>
      <c r="O50" s="93"/>
      <c r="P50" s="93"/>
      <c r="Q50" s="93"/>
      <c r="R50" s="139"/>
      <c r="S50" s="159"/>
      <c r="T50" s="159"/>
      <c r="U50" s="159"/>
      <c r="V50" s="159"/>
      <c r="W50" s="139"/>
      <c r="X50" s="139"/>
      <c r="Y50" s="139"/>
      <c r="Z50" s="159"/>
      <c r="AA50" s="159"/>
      <c r="AB50" s="159"/>
      <c r="AC50" s="139"/>
      <c r="AD50" s="140"/>
      <c r="AE50" s="140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</row>
    <row r="51" spans="1:17" s="4" customFormat="1" ht="15">
      <c r="A51" s="84">
        <v>8</v>
      </c>
      <c r="B51" s="118">
        <v>351</v>
      </c>
      <c r="C51" s="26" t="s">
        <v>335</v>
      </c>
      <c r="D51" s="199" t="s">
        <v>174</v>
      </c>
      <c r="E51" s="194" t="s">
        <v>91</v>
      </c>
      <c r="F51" s="200">
        <v>12.2</v>
      </c>
      <c r="G51" s="249" t="s">
        <v>458</v>
      </c>
      <c r="H51" s="118">
        <f t="shared" si="4"/>
        <v>3</v>
      </c>
      <c r="I51" s="149">
        <f t="shared" si="5"/>
        <v>12.2</v>
      </c>
      <c r="J51" s="149" t="str">
        <f t="shared" si="6"/>
        <v>н.я.</v>
      </c>
      <c r="K51" s="150">
        <f t="shared" si="7"/>
        <v>12.2</v>
      </c>
      <c r="L51" s="220" t="s">
        <v>154</v>
      </c>
      <c r="M51" s="93">
        <v>2</v>
      </c>
      <c r="N51" s="93"/>
      <c r="O51" s="93"/>
      <c r="P51" s="93"/>
      <c r="Q51" s="93"/>
    </row>
    <row r="52" spans="1:17" s="4" customFormat="1" ht="15">
      <c r="A52" s="84"/>
      <c r="B52" s="118">
        <v>344</v>
      </c>
      <c r="C52" s="26" t="s">
        <v>334</v>
      </c>
      <c r="D52" s="199" t="s">
        <v>76</v>
      </c>
      <c r="E52" s="194" t="s">
        <v>91</v>
      </c>
      <c r="F52" s="200" t="s">
        <v>458</v>
      </c>
      <c r="G52" s="249"/>
      <c r="H52" s="118"/>
      <c r="I52" s="149" t="str">
        <f t="shared" si="5"/>
        <v>н.я.</v>
      </c>
      <c r="J52" s="149">
        <f t="shared" si="6"/>
        <v>0</v>
      </c>
      <c r="K52" s="150">
        <f t="shared" si="7"/>
        <v>0</v>
      </c>
      <c r="L52" s="220" t="s">
        <v>154</v>
      </c>
      <c r="M52" s="93"/>
      <c r="N52" s="93"/>
      <c r="O52" s="93"/>
      <c r="P52" s="93"/>
      <c r="Q52" s="93"/>
    </row>
    <row r="53" spans="1:84" s="195" customFormat="1" ht="15">
      <c r="A53" s="84"/>
      <c r="B53" s="118">
        <v>649</v>
      </c>
      <c r="C53" s="26" t="s">
        <v>336</v>
      </c>
      <c r="D53" s="199" t="s">
        <v>174</v>
      </c>
      <c r="E53" s="194" t="s">
        <v>91</v>
      </c>
      <c r="F53" s="200" t="s">
        <v>458</v>
      </c>
      <c r="G53" s="249"/>
      <c r="H53" s="118"/>
      <c r="I53" s="149" t="str">
        <f t="shared" si="5"/>
        <v>н.я.</v>
      </c>
      <c r="J53" s="149">
        <f t="shared" si="6"/>
        <v>0</v>
      </c>
      <c r="K53" s="150">
        <f t="shared" si="7"/>
        <v>0</v>
      </c>
      <c r="L53" s="220" t="s">
        <v>154</v>
      </c>
      <c r="M53" s="93"/>
      <c r="N53" s="93"/>
      <c r="O53" s="93"/>
      <c r="P53" s="93"/>
      <c r="Q53" s="9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31" ht="15.75" customHeight="1">
      <c r="A54" s="265" t="s">
        <v>463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S54" s="95"/>
      <c r="T54" s="157"/>
      <c r="U54" s="157"/>
      <c r="V54" s="157"/>
      <c r="Z54" s="95"/>
      <c r="AA54" s="157"/>
      <c r="AB54" s="158"/>
      <c r="AE54" s="189"/>
    </row>
    <row r="55" spans="1:31" ht="15.75" customHeight="1">
      <c r="A55" s="270" t="s">
        <v>29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S55" s="95"/>
      <c r="T55" s="157"/>
      <c r="U55" s="157"/>
      <c r="V55" s="157"/>
      <c r="Z55" s="95"/>
      <c r="AA55" s="157"/>
      <c r="AB55" s="158"/>
      <c r="AE55" s="189"/>
    </row>
    <row r="56" spans="1:31" ht="25.5" customHeight="1">
      <c r="A56" s="190" t="s">
        <v>28</v>
      </c>
      <c r="B56" s="191" t="s">
        <v>18</v>
      </c>
      <c r="C56" s="190" t="s">
        <v>19</v>
      </c>
      <c r="D56" s="191" t="s">
        <v>20</v>
      </c>
      <c r="E56" s="190" t="s">
        <v>21</v>
      </c>
      <c r="F56" s="193" t="s">
        <v>22</v>
      </c>
      <c r="G56" s="248" t="s">
        <v>23</v>
      </c>
      <c r="H56" s="190" t="s">
        <v>24</v>
      </c>
      <c r="I56" s="192"/>
      <c r="J56" s="190"/>
      <c r="K56" s="192"/>
      <c r="L56" s="213" t="s">
        <v>25</v>
      </c>
      <c r="M56" s="264" t="s">
        <v>26</v>
      </c>
      <c r="N56" s="264"/>
      <c r="O56" s="264"/>
      <c r="P56" s="127" t="s">
        <v>27</v>
      </c>
      <c r="Q56" s="128" t="s">
        <v>28</v>
      </c>
      <c r="S56" s="95"/>
      <c r="T56" s="157"/>
      <c r="U56" s="157"/>
      <c r="V56" s="157"/>
      <c r="Z56" s="95"/>
      <c r="AA56" s="157"/>
      <c r="AB56" s="158"/>
      <c r="AE56" s="189"/>
    </row>
    <row r="57" spans="1:17" s="4" customFormat="1" ht="15">
      <c r="A57" s="84">
        <v>1</v>
      </c>
      <c r="B57" s="118">
        <v>1</v>
      </c>
      <c r="C57" s="194" t="s">
        <v>314</v>
      </c>
      <c r="D57" s="199" t="s">
        <v>315</v>
      </c>
      <c r="E57" s="194" t="s">
        <v>181</v>
      </c>
      <c r="F57" s="200">
        <v>10.3</v>
      </c>
      <c r="G57" s="249">
        <v>10.2</v>
      </c>
      <c r="H57" s="118" t="str">
        <f aca="true" t="shared" si="8" ref="H57:H64">LOOKUP(K57,$Y$2:$AF$2,$Y$1:$AF$1)</f>
        <v>КМС</v>
      </c>
      <c r="I57" s="149">
        <f aca="true" t="shared" si="9" ref="I57:J63">F57</f>
        <v>10.3</v>
      </c>
      <c r="J57" s="149">
        <f t="shared" si="9"/>
        <v>10.2</v>
      </c>
      <c r="K57" s="150">
        <f aca="true" t="shared" si="10" ref="K57:K63">SMALL(I57:J57,1)+0</f>
        <v>10.2</v>
      </c>
      <c r="L57" s="220" t="s">
        <v>107</v>
      </c>
      <c r="M57" s="93">
        <v>1</v>
      </c>
      <c r="N57" s="93"/>
      <c r="O57" s="93"/>
      <c r="P57" s="93"/>
      <c r="Q57" s="93"/>
    </row>
    <row r="58" spans="1:17" s="4" customFormat="1" ht="15">
      <c r="A58" s="84">
        <v>2</v>
      </c>
      <c r="B58" s="118">
        <v>777</v>
      </c>
      <c r="C58" s="26" t="s">
        <v>324</v>
      </c>
      <c r="D58" s="199" t="s">
        <v>206</v>
      </c>
      <c r="E58" s="194" t="s">
        <v>77</v>
      </c>
      <c r="F58" s="200">
        <v>10.5</v>
      </c>
      <c r="G58" s="249">
        <v>10.4</v>
      </c>
      <c r="H58" s="118" t="str">
        <f t="shared" si="8"/>
        <v>КМС</v>
      </c>
      <c r="I58" s="149">
        <f t="shared" si="9"/>
        <v>10.5</v>
      </c>
      <c r="J58" s="149">
        <f t="shared" si="9"/>
        <v>10.4</v>
      </c>
      <c r="K58" s="150">
        <f t="shared" si="10"/>
        <v>10.4</v>
      </c>
      <c r="L58" s="220" t="s">
        <v>122</v>
      </c>
      <c r="M58" s="93">
        <v>1</v>
      </c>
      <c r="N58" s="93"/>
      <c r="O58" s="93"/>
      <c r="P58" s="93"/>
      <c r="Q58" s="93"/>
    </row>
    <row r="59" spans="1:17" s="4" customFormat="1" ht="15">
      <c r="A59" s="84">
        <v>3</v>
      </c>
      <c r="B59" s="118">
        <v>378</v>
      </c>
      <c r="C59" s="194" t="s">
        <v>316</v>
      </c>
      <c r="D59" s="199" t="s">
        <v>191</v>
      </c>
      <c r="E59" s="194" t="s">
        <v>75</v>
      </c>
      <c r="F59" s="200">
        <v>10.7</v>
      </c>
      <c r="G59" s="249">
        <v>10.5</v>
      </c>
      <c r="H59" s="118" t="str">
        <f t="shared" si="8"/>
        <v>КМС</v>
      </c>
      <c r="I59" s="149">
        <f t="shared" si="9"/>
        <v>10.7</v>
      </c>
      <c r="J59" s="149">
        <f t="shared" si="9"/>
        <v>10.5</v>
      </c>
      <c r="K59" s="150">
        <f t="shared" si="10"/>
        <v>10.5</v>
      </c>
      <c r="L59" s="220" t="s">
        <v>317</v>
      </c>
      <c r="M59" s="93">
        <v>2</v>
      </c>
      <c r="N59" s="93"/>
      <c r="O59" s="93"/>
      <c r="P59" s="93"/>
      <c r="Q59" s="93"/>
    </row>
    <row r="60" spans="1:17" s="4" customFormat="1" ht="15.75">
      <c r="A60" s="84">
        <v>3</v>
      </c>
      <c r="B60" s="118">
        <v>155</v>
      </c>
      <c r="C60" s="26" t="s">
        <v>322</v>
      </c>
      <c r="D60" s="199" t="s">
        <v>237</v>
      </c>
      <c r="E60" s="83" t="s">
        <v>75</v>
      </c>
      <c r="F60" s="121">
        <v>10.8</v>
      </c>
      <c r="G60" s="250">
        <v>10.5</v>
      </c>
      <c r="H60" s="118" t="str">
        <f t="shared" si="8"/>
        <v>КМС</v>
      </c>
      <c r="I60" s="149">
        <f t="shared" si="9"/>
        <v>10.8</v>
      </c>
      <c r="J60" s="149">
        <f t="shared" si="9"/>
        <v>10.5</v>
      </c>
      <c r="K60" s="150">
        <f t="shared" si="10"/>
        <v>10.5</v>
      </c>
      <c r="L60" s="220" t="s">
        <v>323</v>
      </c>
      <c r="M60" s="93">
        <v>2</v>
      </c>
      <c r="N60" s="93"/>
      <c r="O60" s="93"/>
      <c r="P60" s="93"/>
      <c r="Q60" s="93"/>
    </row>
    <row r="61" spans="1:17" s="4" customFormat="1" ht="15">
      <c r="A61" s="84">
        <v>5</v>
      </c>
      <c r="B61" s="118">
        <v>9</v>
      </c>
      <c r="C61" s="194" t="s">
        <v>318</v>
      </c>
      <c r="D61" s="199" t="s">
        <v>206</v>
      </c>
      <c r="E61" s="194" t="s">
        <v>75</v>
      </c>
      <c r="F61" s="200">
        <v>10.7</v>
      </c>
      <c r="G61" s="249">
        <v>10.6</v>
      </c>
      <c r="H61" s="118" t="str">
        <f t="shared" si="8"/>
        <v>КМС</v>
      </c>
      <c r="I61" s="149">
        <f t="shared" si="9"/>
        <v>10.7</v>
      </c>
      <c r="J61" s="149">
        <f t="shared" si="9"/>
        <v>10.6</v>
      </c>
      <c r="K61" s="150">
        <f t="shared" si="10"/>
        <v>10.6</v>
      </c>
      <c r="L61" s="220" t="s">
        <v>319</v>
      </c>
      <c r="M61" s="93">
        <v>3</v>
      </c>
      <c r="N61" s="93"/>
      <c r="O61" s="93"/>
      <c r="P61" s="93"/>
      <c r="Q61" s="93"/>
    </row>
    <row r="62" spans="1:17" s="4" customFormat="1" ht="15">
      <c r="A62" s="84">
        <v>6</v>
      </c>
      <c r="B62" s="118">
        <v>79</v>
      </c>
      <c r="C62" s="194" t="s">
        <v>320</v>
      </c>
      <c r="D62" s="199" t="s">
        <v>191</v>
      </c>
      <c r="E62" s="194" t="s">
        <v>321</v>
      </c>
      <c r="F62" s="200">
        <v>11.1</v>
      </c>
      <c r="G62" s="249">
        <v>11</v>
      </c>
      <c r="H62" s="118">
        <f t="shared" si="8"/>
        <v>1</v>
      </c>
      <c r="I62" s="149">
        <f t="shared" si="9"/>
        <v>11.1</v>
      </c>
      <c r="J62" s="149">
        <f t="shared" si="9"/>
        <v>11</v>
      </c>
      <c r="K62" s="150">
        <f t="shared" si="10"/>
        <v>11</v>
      </c>
      <c r="L62" s="220" t="s">
        <v>117</v>
      </c>
      <c r="M62" s="93">
        <v>3</v>
      </c>
      <c r="N62" s="93"/>
      <c r="O62" s="93"/>
      <c r="P62" s="93"/>
      <c r="Q62" s="93"/>
    </row>
    <row r="63" spans="1:17" s="4" customFormat="1" ht="15">
      <c r="A63" s="84">
        <v>7</v>
      </c>
      <c r="B63" s="118">
        <v>290</v>
      </c>
      <c r="C63" s="26" t="s">
        <v>325</v>
      </c>
      <c r="D63" s="199" t="s">
        <v>191</v>
      </c>
      <c r="E63" s="194" t="s">
        <v>75</v>
      </c>
      <c r="F63" s="200">
        <v>11.2</v>
      </c>
      <c r="G63" s="249">
        <v>11.2</v>
      </c>
      <c r="H63" s="118">
        <f t="shared" si="8"/>
        <v>1</v>
      </c>
      <c r="I63" s="149">
        <f t="shared" si="9"/>
        <v>11.2</v>
      </c>
      <c r="J63" s="149">
        <f t="shared" si="9"/>
        <v>11.2</v>
      </c>
      <c r="K63" s="150">
        <f t="shared" si="10"/>
        <v>11.2</v>
      </c>
      <c r="L63" s="220" t="s">
        <v>326</v>
      </c>
      <c r="M63" s="93">
        <v>4</v>
      </c>
      <c r="N63" s="93"/>
      <c r="O63" s="93"/>
      <c r="P63" s="93"/>
      <c r="Q63" s="93"/>
    </row>
    <row r="64" spans="1:17" s="4" customFormat="1" ht="15">
      <c r="A64" s="84">
        <v>8</v>
      </c>
      <c r="B64" s="118">
        <v>723</v>
      </c>
      <c r="C64" s="194" t="s">
        <v>313</v>
      </c>
      <c r="D64" s="199" t="s">
        <v>191</v>
      </c>
      <c r="E64" s="194" t="s">
        <v>77</v>
      </c>
      <c r="F64" s="200">
        <v>11.3</v>
      </c>
      <c r="G64" s="249">
        <v>11.4</v>
      </c>
      <c r="H64" s="118">
        <f t="shared" si="8"/>
        <v>1</v>
      </c>
      <c r="I64" s="149">
        <f>F64</f>
        <v>11.3</v>
      </c>
      <c r="J64" s="149">
        <f>G64</f>
        <v>11.4</v>
      </c>
      <c r="K64" s="150">
        <f>SMALL(I64:J64,1)+0</f>
        <v>11.3</v>
      </c>
      <c r="L64" s="220" t="s">
        <v>122</v>
      </c>
      <c r="M64" s="93">
        <v>4</v>
      </c>
      <c r="N64" s="93"/>
      <c r="O64" s="93"/>
      <c r="P64" s="93"/>
      <c r="Q64" s="93"/>
    </row>
    <row r="65" spans="1:31" ht="15.75" customHeight="1">
      <c r="A65" s="265" t="s">
        <v>276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S65" s="95"/>
      <c r="T65" s="157"/>
      <c r="U65" s="157"/>
      <c r="V65" s="157"/>
      <c r="Z65" s="95"/>
      <c r="AA65" s="157"/>
      <c r="AB65" s="158"/>
      <c r="AE65" s="189"/>
    </row>
    <row r="66" spans="1:31" ht="15.75" customHeight="1">
      <c r="A66" s="270" t="s">
        <v>31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S66" s="95"/>
      <c r="T66" s="157"/>
      <c r="U66" s="157"/>
      <c r="V66" s="157"/>
      <c r="Z66" s="95"/>
      <c r="AA66" s="157"/>
      <c r="AB66" s="158"/>
      <c r="AE66" s="189"/>
    </row>
    <row r="67" spans="1:31" ht="25.5" customHeight="1">
      <c r="A67" s="114" t="s">
        <v>28</v>
      </c>
      <c r="B67" s="115" t="s">
        <v>18</v>
      </c>
      <c r="C67" s="114" t="s">
        <v>19</v>
      </c>
      <c r="D67" s="115" t="s">
        <v>20</v>
      </c>
      <c r="E67" s="114" t="s">
        <v>21</v>
      </c>
      <c r="F67" s="117" t="s">
        <v>22</v>
      </c>
      <c r="G67" s="251" t="s">
        <v>23</v>
      </c>
      <c r="H67" s="114" t="s">
        <v>24</v>
      </c>
      <c r="I67" s="117"/>
      <c r="J67" s="114"/>
      <c r="K67" s="117"/>
      <c r="L67" s="217" t="s">
        <v>25</v>
      </c>
      <c r="M67" s="264" t="s">
        <v>26</v>
      </c>
      <c r="N67" s="264"/>
      <c r="O67" s="264"/>
      <c r="P67" s="127" t="s">
        <v>27</v>
      </c>
      <c r="Q67" s="128" t="s">
        <v>28</v>
      </c>
      <c r="S67" s="95"/>
      <c r="T67" s="157"/>
      <c r="U67" s="157"/>
      <c r="V67" s="157"/>
      <c r="Z67" s="95"/>
      <c r="AA67" s="157"/>
      <c r="AB67" s="158"/>
      <c r="AE67" s="189"/>
    </row>
    <row r="68" spans="1:84" s="100" customFormat="1" ht="15.75">
      <c r="A68" s="25">
        <v>1</v>
      </c>
      <c r="B68" s="60">
        <v>177</v>
      </c>
      <c r="C68" s="57" t="s">
        <v>384</v>
      </c>
      <c r="D68" s="204" t="s">
        <v>93</v>
      </c>
      <c r="E68" s="26" t="s">
        <v>359</v>
      </c>
      <c r="F68" s="200">
        <v>23.7</v>
      </c>
      <c r="G68" s="249">
        <v>23.4</v>
      </c>
      <c r="H68" s="118">
        <f>LOOKUP(K68,$AH$2:$AO$2,$AH$1:$AO$1)</f>
        <v>2</v>
      </c>
      <c r="I68" s="149">
        <f aca="true" t="shared" si="11" ref="I68:J75">F68</f>
        <v>23.7</v>
      </c>
      <c r="J68" s="149">
        <f t="shared" si="11"/>
        <v>23.4</v>
      </c>
      <c r="K68" s="150">
        <f aca="true" t="shared" si="12" ref="K68:K84">SMALL(I68:J68,1)+0</f>
        <v>23.4</v>
      </c>
      <c r="L68" s="233" t="s">
        <v>122</v>
      </c>
      <c r="M68" s="46">
        <v>1</v>
      </c>
      <c r="N68" s="46"/>
      <c r="O68" s="46"/>
      <c r="P68" s="46"/>
      <c r="Q68" s="46"/>
      <c r="R68" s="141"/>
      <c r="S68" s="167"/>
      <c r="T68" s="167"/>
      <c r="U68" s="167"/>
      <c r="V68" s="167"/>
      <c r="W68" s="141"/>
      <c r="X68" s="141"/>
      <c r="Y68" s="141"/>
      <c r="Z68" s="167"/>
      <c r="AA68" s="167"/>
      <c r="AB68" s="167"/>
      <c r="AC68" s="141"/>
      <c r="AD68" s="5"/>
      <c r="AE68" s="5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</row>
    <row r="69" spans="1:84" s="141" customFormat="1" ht="15.75">
      <c r="A69" s="25">
        <v>2</v>
      </c>
      <c r="B69" s="244">
        <v>732</v>
      </c>
      <c r="C69" s="26" t="s">
        <v>385</v>
      </c>
      <c r="D69" s="199" t="s">
        <v>90</v>
      </c>
      <c r="E69" s="26" t="s">
        <v>77</v>
      </c>
      <c r="F69" s="200">
        <v>23.9</v>
      </c>
      <c r="G69" s="249">
        <v>23.5</v>
      </c>
      <c r="H69" s="118">
        <f aca="true" t="shared" si="13" ref="H69:H84">LOOKUP(K69,$AH$2:$AO$2,$AH$1:$AO$1)</f>
        <v>2</v>
      </c>
      <c r="I69" s="149">
        <f t="shared" si="11"/>
        <v>23.9</v>
      </c>
      <c r="J69" s="149">
        <f t="shared" si="11"/>
        <v>23.5</v>
      </c>
      <c r="K69" s="150">
        <f t="shared" si="12"/>
        <v>23.5</v>
      </c>
      <c r="L69" s="247" t="s">
        <v>178</v>
      </c>
      <c r="M69" s="46">
        <v>2</v>
      </c>
      <c r="N69" s="46"/>
      <c r="O69" s="46"/>
      <c r="P69" s="46"/>
      <c r="Q69" s="46"/>
      <c r="R69" s="142"/>
      <c r="S69" s="168"/>
      <c r="T69" s="168"/>
      <c r="U69" s="168"/>
      <c r="V69" s="168"/>
      <c r="W69" s="142"/>
      <c r="X69" s="142"/>
      <c r="Y69" s="142"/>
      <c r="Z69" s="168"/>
      <c r="AA69" s="168"/>
      <c r="AB69" s="168"/>
      <c r="AC69" s="142"/>
      <c r="AD69" s="169"/>
      <c r="AE69" s="169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</row>
    <row r="70" spans="1:84" s="142" customFormat="1" ht="15.75">
      <c r="A70" s="25">
        <v>3</v>
      </c>
      <c r="B70" s="118">
        <v>767</v>
      </c>
      <c r="C70" s="26" t="s">
        <v>393</v>
      </c>
      <c r="D70" s="199" t="s">
        <v>93</v>
      </c>
      <c r="E70" s="26" t="s">
        <v>359</v>
      </c>
      <c r="F70" s="200">
        <v>24.8</v>
      </c>
      <c r="G70" s="249">
        <v>24.4</v>
      </c>
      <c r="H70" s="118">
        <f t="shared" si="13"/>
        <v>3</v>
      </c>
      <c r="I70" s="149">
        <f t="shared" si="11"/>
        <v>24.8</v>
      </c>
      <c r="J70" s="149">
        <f t="shared" si="11"/>
        <v>24.4</v>
      </c>
      <c r="K70" s="150">
        <f t="shared" si="12"/>
        <v>24.4</v>
      </c>
      <c r="L70" s="233" t="s">
        <v>122</v>
      </c>
      <c r="M70" s="46">
        <v>1</v>
      </c>
      <c r="N70" s="46"/>
      <c r="O70" s="46"/>
      <c r="P70" s="46"/>
      <c r="Q70" s="4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1:17" s="5" customFormat="1" ht="15">
      <c r="A71" s="25">
        <v>4</v>
      </c>
      <c r="B71" s="25">
        <v>444</v>
      </c>
      <c r="C71" s="46" t="s">
        <v>348</v>
      </c>
      <c r="D71" s="201" t="s">
        <v>98</v>
      </c>
      <c r="E71" s="57" t="s">
        <v>91</v>
      </c>
      <c r="F71" s="200">
        <v>24.9</v>
      </c>
      <c r="G71" s="249">
        <v>24.9</v>
      </c>
      <c r="H71" s="118">
        <f t="shared" si="13"/>
        <v>3</v>
      </c>
      <c r="I71" s="149">
        <f t="shared" si="11"/>
        <v>24.9</v>
      </c>
      <c r="J71" s="149">
        <f t="shared" si="11"/>
        <v>24.9</v>
      </c>
      <c r="K71" s="150">
        <f t="shared" si="12"/>
        <v>24.9</v>
      </c>
      <c r="L71" s="220" t="s">
        <v>328</v>
      </c>
      <c r="M71" s="46">
        <v>1</v>
      </c>
      <c r="N71" s="46"/>
      <c r="O71" s="46"/>
      <c r="P71" s="46"/>
      <c r="Q71" s="46"/>
    </row>
    <row r="72" spans="1:17" s="5" customFormat="1" ht="15.75">
      <c r="A72" s="25">
        <v>5</v>
      </c>
      <c r="B72" s="118">
        <v>85</v>
      </c>
      <c r="C72" s="26" t="s">
        <v>389</v>
      </c>
      <c r="D72" s="199" t="s">
        <v>93</v>
      </c>
      <c r="E72" s="26" t="s">
        <v>77</v>
      </c>
      <c r="F72" s="200">
        <v>25.6</v>
      </c>
      <c r="G72" s="249">
        <v>25.3</v>
      </c>
      <c r="H72" s="118">
        <f t="shared" si="13"/>
        <v>3</v>
      </c>
      <c r="I72" s="149">
        <f t="shared" si="11"/>
        <v>25.6</v>
      </c>
      <c r="J72" s="149">
        <f t="shared" si="11"/>
        <v>25.3</v>
      </c>
      <c r="K72" s="150">
        <f t="shared" si="12"/>
        <v>25.3</v>
      </c>
      <c r="L72" s="233" t="s">
        <v>122</v>
      </c>
      <c r="M72" s="46">
        <v>3</v>
      </c>
      <c r="N72" s="46"/>
      <c r="O72" s="46"/>
      <c r="P72" s="46"/>
      <c r="Q72" s="46"/>
    </row>
    <row r="73" spans="1:84" s="141" customFormat="1" ht="15">
      <c r="A73" s="25">
        <v>6</v>
      </c>
      <c r="B73" s="244">
        <v>204</v>
      </c>
      <c r="C73" s="26" t="s">
        <v>354</v>
      </c>
      <c r="D73" s="199" t="s">
        <v>90</v>
      </c>
      <c r="E73" s="26" t="s">
        <v>355</v>
      </c>
      <c r="F73" s="200">
        <v>24.2</v>
      </c>
      <c r="G73" s="249">
        <v>25.5</v>
      </c>
      <c r="H73" s="118">
        <f t="shared" si="13"/>
        <v>2</v>
      </c>
      <c r="I73" s="149">
        <f t="shared" si="11"/>
        <v>24.2</v>
      </c>
      <c r="J73" s="149">
        <f t="shared" si="11"/>
        <v>25.5</v>
      </c>
      <c r="K73" s="150">
        <f t="shared" si="12"/>
        <v>24.2</v>
      </c>
      <c r="L73" s="220" t="s">
        <v>370</v>
      </c>
      <c r="M73" s="46">
        <v>3</v>
      </c>
      <c r="N73" s="46"/>
      <c r="O73" s="46"/>
      <c r="P73" s="46"/>
      <c r="Q73" s="4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</row>
    <row r="74" spans="1:84" s="142" customFormat="1" ht="15">
      <c r="A74" s="25">
        <v>7</v>
      </c>
      <c r="B74" s="118">
        <v>696</v>
      </c>
      <c r="C74" s="26" t="s">
        <v>350</v>
      </c>
      <c r="D74" s="199" t="s">
        <v>84</v>
      </c>
      <c r="E74" s="194" t="s">
        <v>91</v>
      </c>
      <c r="F74" s="200">
        <v>25.4</v>
      </c>
      <c r="G74" s="249">
        <v>25.8</v>
      </c>
      <c r="H74" s="118">
        <f t="shared" si="13"/>
        <v>3</v>
      </c>
      <c r="I74" s="149">
        <f t="shared" si="11"/>
        <v>25.4</v>
      </c>
      <c r="J74" s="149">
        <f t="shared" si="11"/>
        <v>25.8</v>
      </c>
      <c r="K74" s="150">
        <f t="shared" si="12"/>
        <v>25.4</v>
      </c>
      <c r="L74" s="220" t="s">
        <v>104</v>
      </c>
      <c r="M74" s="46">
        <v>2</v>
      </c>
      <c r="N74" s="46"/>
      <c r="O74" s="46"/>
      <c r="P74" s="46"/>
      <c r="Q74" s="4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</row>
    <row r="75" spans="1:17" s="5" customFormat="1" ht="15.75">
      <c r="A75" s="25">
        <v>8</v>
      </c>
      <c r="B75" s="118">
        <v>417</v>
      </c>
      <c r="C75" s="26" t="s">
        <v>358</v>
      </c>
      <c r="D75" s="199" t="s">
        <v>93</v>
      </c>
      <c r="E75" s="26" t="s">
        <v>359</v>
      </c>
      <c r="F75" s="200">
        <v>25.3</v>
      </c>
      <c r="G75" s="249" t="s">
        <v>458</v>
      </c>
      <c r="H75" s="118">
        <f t="shared" si="13"/>
        <v>3</v>
      </c>
      <c r="I75" s="149">
        <f t="shared" si="11"/>
        <v>25.3</v>
      </c>
      <c r="J75" s="149" t="str">
        <f t="shared" si="11"/>
        <v>н.я.</v>
      </c>
      <c r="K75" s="150">
        <f t="shared" si="12"/>
        <v>25.3</v>
      </c>
      <c r="L75" s="233" t="s">
        <v>122</v>
      </c>
      <c r="M75" s="46">
        <v>2</v>
      </c>
      <c r="N75" s="46"/>
      <c r="O75" s="46"/>
      <c r="P75" s="46"/>
      <c r="Q75" s="46"/>
    </row>
    <row r="76" spans="1:17" s="5" customFormat="1" ht="15.75">
      <c r="A76" s="25">
        <v>9</v>
      </c>
      <c r="B76" s="118">
        <v>350</v>
      </c>
      <c r="C76" s="26" t="s">
        <v>387</v>
      </c>
      <c r="D76" s="199" t="s">
        <v>90</v>
      </c>
      <c r="E76" s="26" t="s">
        <v>77</v>
      </c>
      <c r="F76" s="200">
        <v>25.7</v>
      </c>
      <c r="G76" s="249"/>
      <c r="H76" s="118">
        <f t="shared" si="13"/>
        <v>3</v>
      </c>
      <c r="I76" s="149">
        <f aca="true" t="shared" si="14" ref="I76:I84">F76</f>
        <v>25.7</v>
      </c>
      <c r="J76" s="149"/>
      <c r="K76" s="150">
        <f t="shared" si="12"/>
        <v>25.7</v>
      </c>
      <c r="L76" s="233" t="s">
        <v>122</v>
      </c>
      <c r="M76" s="46">
        <v>3</v>
      </c>
      <c r="N76" s="46"/>
      <c r="O76" s="46"/>
      <c r="P76" s="46"/>
      <c r="Q76" s="46"/>
    </row>
    <row r="77" spans="1:17" s="5" customFormat="1" ht="15.75">
      <c r="A77" s="25">
        <v>10</v>
      </c>
      <c r="B77" s="118">
        <v>1</v>
      </c>
      <c r="C77" s="26" t="s">
        <v>352</v>
      </c>
      <c r="D77" s="199" t="s">
        <v>84</v>
      </c>
      <c r="E77" s="26" t="s">
        <v>353</v>
      </c>
      <c r="F77" s="200">
        <v>25.8</v>
      </c>
      <c r="G77" s="249"/>
      <c r="H77" s="118">
        <f t="shared" si="13"/>
        <v>3</v>
      </c>
      <c r="I77" s="149">
        <f t="shared" si="14"/>
        <v>25.8</v>
      </c>
      <c r="J77" s="149"/>
      <c r="K77" s="150">
        <f t="shared" si="12"/>
        <v>25.8</v>
      </c>
      <c r="L77" s="233" t="s">
        <v>122</v>
      </c>
      <c r="M77" s="46">
        <v>4</v>
      </c>
      <c r="N77" s="46"/>
      <c r="O77" s="46"/>
      <c r="P77" s="46"/>
      <c r="Q77" s="46"/>
    </row>
    <row r="78" spans="1:17" s="5" customFormat="1" ht="15">
      <c r="A78" s="25">
        <v>10</v>
      </c>
      <c r="B78" s="228">
        <v>450</v>
      </c>
      <c r="C78" s="26" t="s">
        <v>343</v>
      </c>
      <c r="D78" s="230" t="s">
        <v>98</v>
      </c>
      <c r="E78" s="26" t="s">
        <v>75</v>
      </c>
      <c r="F78" s="200">
        <v>25.8</v>
      </c>
      <c r="G78" s="249"/>
      <c r="H78" s="118">
        <f t="shared" si="13"/>
        <v>3</v>
      </c>
      <c r="I78" s="149">
        <f t="shared" si="14"/>
        <v>25.8</v>
      </c>
      <c r="J78" s="149"/>
      <c r="K78" s="150">
        <f t="shared" si="12"/>
        <v>25.8</v>
      </c>
      <c r="L78" s="220" t="s">
        <v>107</v>
      </c>
      <c r="M78" s="46">
        <v>4</v>
      </c>
      <c r="N78" s="46"/>
      <c r="O78" s="46"/>
      <c r="P78" s="46"/>
      <c r="Q78" s="46"/>
    </row>
    <row r="79" spans="1:17" s="5" customFormat="1" ht="15.75">
      <c r="A79" s="25">
        <v>12</v>
      </c>
      <c r="B79" s="118">
        <v>343</v>
      </c>
      <c r="C79" s="26" t="s">
        <v>351</v>
      </c>
      <c r="D79" s="199" t="s">
        <v>98</v>
      </c>
      <c r="E79" s="83" t="s">
        <v>75</v>
      </c>
      <c r="F79" s="200">
        <v>25.9</v>
      </c>
      <c r="G79" s="249"/>
      <c r="H79" s="118">
        <f t="shared" si="13"/>
        <v>3</v>
      </c>
      <c r="I79" s="149">
        <f t="shared" si="14"/>
        <v>25.9</v>
      </c>
      <c r="J79" s="149"/>
      <c r="K79" s="150">
        <f t="shared" si="12"/>
        <v>25.9</v>
      </c>
      <c r="L79" s="220" t="s">
        <v>388</v>
      </c>
      <c r="M79" s="46">
        <v>4</v>
      </c>
      <c r="N79" s="46"/>
      <c r="O79" s="46"/>
      <c r="P79" s="46"/>
      <c r="Q79" s="46"/>
    </row>
    <row r="80" spans="1:17" s="5" customFormat="1" ht="15">
      <c r="A80" s="25">
        <v>13</v>
      </c>
      <c r="B80" s="118">
        <v>447</v>
      </c>
      <c r="C80" s="26" t="s">
        <v>344</v>
      </c>
      <c r="D80" s="199" t="s">
        <v>90</v>
      </c>
      <c r="E80" s="194" t="s">
        <v>91</v>
      </c>
      <c r="F80" s="200">
        <v>26.9</v>
      </c>
      <c r="G80" s="249"/>
      <c r="H80" s="118" t="str">
        <f t="shared" si="13"/>
        <v>1юн</v>
      </c>
      <c r="I80" s="149">
        <f t="shared" si="14"/>
        <v>26.9</v>
      </c>
      <c r="J80" s="149"/>
      <c r="K80" s="150">
        <f t="shared" si="12"/>
        <v>26.9</v>
      </c>
      <c r="L80" s="220" t="s">
        <v>104</v>
      </c>
      <c r="M80" s="46">
        <v>5</v>
      </c>
      <c r="N80" s="46"/>
      <c r="O80" s="46"/>
      <c r="P80" s="46"/>
      <c r="Q80" s="46"/>
    </row>
    <row r="81" spans="1:84" s="5" customFormat="1" ht="15">
      <c r="A81" s="25">
        <v>14</v>
      </c>
      <c r="B81" s="118">
        <v>5</v>
      </c>
      <c r="C81" s="26" t="s">
        <v>362</v>
      </c>
      <c r="D81" s="199" t="s">
        <v>98</v>
      </c>
      <c r="E81" s="194" t="s">
        <v>91</v>
      </c>
      <c r="F81" s="200">
        <v>27.3</v>
      </c>
      <c r="G81" s="249"/>
      <c r="H81" s="118" t="str">
        <f t="shared" si="13"/>
        <v>1юн</v>
      </c>
      <c r="I81" s="149">
        <f t="shared" si="14"/>
        <v>27.3</v>
      </c>
      <c r="J81" s="149"/>
      <c r="K81" s="150">
        <f t="shared" si="12"/>
        <v>27.3</v>
      </c>
      <c r="L81" s="220" t="s">
        <v>363</v>
      </c>
      <c r="M81" s="46">
        <v>6</v>
      </c>
      <c r="N81" s="46"/>
      <c r="O81" s="46"/>
      <c r="P81" s="46"/>
      <c r="Q81" s="46"/>
      <c r="R81" s="142"/>
      <c r="S81" s="168"/>
      <c r="T81" s="168"/>
      <c r="U81" s="168"/>
      <c r="V81" s="168"/>
      <c r="W81" s="142"/>
      <c r="X81" s="142"/>
      <c r="Y81" s="142"/>
      <c r="Z81" s="168"/>
      <c r="AA81" s="168"/>
      <c r="AB81" s="168"/>
      <c r="AC81" s="142"/>
      <c r="AD81" s="169"/>
      <c r="AE81" s="169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</row>
    <row r="82" spans="1:17" s="5" customFormat="1" ht="15">
      <c r="A82" s="25">
        <v>15</v>
      </c>
      <c r="B82" s="228">
        <v>797</v>
      </c>
      <c r="C82" s="26" t="s">
        <v>346</v>
      </c>
      <c r="D82" s="230" t="s">
        <v>84</v>
      </c>
      <c r="E82" s="194" t="s">
        <v>91</v>
      </c>
      <c r="F82" s="200">
        <v>28.5</v>
      </c>
      <c r="G82" s="249"/>
      <c r="H82" s="118" t="str">
        <f t="shared" si="13"/>
        <v>2юн</v>
      </c>
      <c r="I82" s="149">
        <f t="shared" si="14"/>
        <v>28.5</v>
      </c>
      <c r="J82" s="149"/>
      <c r="K82" s="150">
        <f t="shared" si="12"/>
        <v>28.5</v>
      </c>
      <c r="L82" s="220" t="s">
        <v>104</v>
      </c>
      <c r="M82" s="46">
        <v>5</v>
      </c>
      <c r="N82" s="46"/>
      <c r="O82" s="46"/>
      <c r="P82" s="46"/>
      <c r="Q82" s="46"/>
    </row>
    <row r="83" spans="1:17" s="5" customFormat="1" ht="15">
      <c r="A83" s="25">
        <v>16</v>
      </c>
      <c r="B83" s="118">
        <v>208</v>
      </c>
      <c r="C83" s="26" t="s">
        <v>386</v>
      </c>
      <c r="D83" s="199" t="s">
        <v>98</v>
      </c>
      <c r="E83" s="26" t="s">
        <v>355</v>
      </c>
      <c r="F83" s="200">
        <v>29</v>
      </c>
      <c r="G83" s="249"/>
      <c r="H83" s="118" t="str">
        <f t="shared" si="13"/>
        <v>2юн</v>
      </c>
      <c r="I83" s="149">
        <f t="shared" si="14"/>
        <v>29</v>
      </c>
      <c r="J83" s="149"/>
      <c r="K83" s="150">
        <f t="shared" si="12"/>
        <v>29</v>
      </c>
      <c r="L83" s="220" t="s">
        <v>370</v>
      </c>
      <c r="M83" s="46">
        <v>5</v>
      </c>
      <c r="N83" s="46"/>
      <c r="O83" s="46"/>
      <c r="P83" s="46"/>
      <c r="Q83" s="46"/>
    </row>
    <row r="84" spans="1:17" s="5" customFormat="1" ht="15">
      <c r="A84" s="25">
        <v>17</v>
      </c>
      <c r="B84" s="118">
        <v>799</v>
      </c>
      <c r="C84" s="26" t="s">
        <v>308</v>
      </c>
      <c r="D84" s="199" t="s">
        <v>219</v>
      </c>
      <c r="E84" s="194" t="s">
        <v>91</v>
      </c>
      <c r="F84" s="200">
        <v>29.3</v>
      </c>
      <c r="G84" s="249"/>
      <c r="H84" s="118" t="str">
        <f t="shared" si="13"/>
        <v>2юн</v>
      </c>
      <c r="I84" s="149">
        <f t="shared" si="14"/>
        <v>29.3</v>
      </c>
      <c r="J84" s="149"/>
      <c r="K84" s="150">
        <f t="shared" si="12"/>
        <v>29.3</v>
      </c>
      <c r="L84" s="220" t="s">
        <v>104</v>
      </c>
      <c r="M84" s="46">
        <v>6</v>
      </c>
      <c r="N84" s="46"/>
      <c r="O84" s="46"/>
      <c r="P84" s="46"/>
      <c r="Q84" s="46"/>
    </row>
    <row r="85" spans="1:31" ht="15.75" customHeight="1">
      <c r="A85" s="265" t="s">
        <v>462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S85" s="95"/>
      <c r="T85" s="157"/>
      <c r="U85" s="157"/>
      <c r="V85" s="157"/>
      <c r="Z85" s="95"/>
      <c r="AA85" s="157"/>
      <c r="AB85" s="158"/>
      <c r="AE85" s="189"/>
    </row>
    <row r="86" spans="1:31" ht="15.75" customHeight="1">
      <c r="A86" s="270" t="s">
        <v>31</v>
      </c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S86" s="95"/>
      <c r="T86" s="157"/>
      <c r="U86" s="157"/>
      <c r="V86" s="157"/>
      <c r="Z86" s="95"/>
      <c r="AA86" s="157"/>
      <c r="AB86" s="158"/>
      <c r="AE86" s="189"/>
    </row>
    <row r="87" spans="1:31" ht="25.5" customHeight="1">
      <c r="A87" s="114" t="s">
        <v>28</v>
      </c>
      <c r="B87" s="115" t="s">
        <v>18</v>
      </c>
      <c r="C87" s="114" t="s">
        <v>19</v>
      </c>
      <c r="D87" s="115" t="s">
        <v>20</v>
      </c>
      <c r="E87" s="114" t="s">
        <v>21</v>
      </c>
      <c r="F87" s="117" t="s">
        <v>22</v>
      </c>
      <c r="G87" s="251" t="s">
        <v>23</v>
      </c>
      <c r="H87" s="114" t="s">
        <v>24</v>
      </c>
      <c r="I87" s="117"/>
      <c r="J87" s="114"/>
      <c r="K87" s="117"/>
      <c r="L87" s="217" t="s">
        <v>25</v>
      </c>
      <c r="M87" s="264" t="s">
        <v>26</v>
      </c>
      <c r="N87" s="264"/>
      <c r="O87" s="264"/>
      <c r="P87" s="127" t="s">
        <v>27</v>
      </c>
      <c r="Q87" s="128" t="s">
        <v>28</v>
      </c>
      <c r="S87" s="95"/>
      <c r="T87" s="157"/>
      <c r="U87" s="157"/>
      <c r="V87" s="157"/>
      <c r="Z87" s="95"/>
      <c r="AA87" s="157"/>
      <c r="AB87" s="158"/>
      <c r="AE87" s="189"/>
    </row>
    <row r="88" spans="1:31" s="141" customFormat="1" ht="15">
      <c r="A88" s="25">
        <v>1</v>
      </c>
      <c r="B88" s="166">
        <v>215</v>
      </c>
      <c r="C88" s="57" t="s">
        <v>379</v>
      </c>
      <c r="D88" s="204" t="s">
        <v>174</v>
      </c>
      <c r="E88" s="26" t="s">
        <v>75</v>
      </c>
      <c r="F88" s="200">
        <v>22.2</v>
      </c>
      <c r="G88" s="249">
        <v>21.8</v>
      </c>
      <c r="H88" s="118" t="str">
        <f>LOOKUP(K88,$AH$2:$AO$2,$AH$1:$AO$1)</f>
        <v>КМС</v>
      </c>
      <c r="I88" s="149">
        <f aca="true" t="shared" si="15" ref="I88:J92">F88</f>
        <v>22.2</v>
      </c>
      <c r="J88" s="149">
        <f t="shared" si="15"/>
        <v>21.8</v>
      </c>
      <c r="K88" s="150">
        <f aca="true" t="shared" si="16" ref="K88:K93">SMALL(I88:J88,1)+0</f>
        <v>21.8</v>
      </c>
      <c r="L88" s="220" t="s">
        <v>380</v>
      </c>
      <c r="M88" s="46">
        <v>1</v>
      </c>
      <c r="N88" s="46"/>
      <c r="O88" s="46"/>
      <c r="P88" s="46"/>
      <c r="Q88" s="46"/>
      <c r="S88" s="167"/>
      <c r="T88" s="167"/>
      <c r="U88" s="167"/>
      <c r="V88" s="167"/>
      <c r="Z88" s="167"/>
      <c r="AA88" s="167"/>
      <c r="AB88" s="167"/>
      <c r="AD88" s="5"/>
      <c r="AE88" s="5"/>
    </row>
    <row r="89" spans="1:31" s="142" customFormat="1" ht="15.75">
      <c r="A89" s="25">
        <v>2</v>
      </c>
      <c r="B89" s="118">
        <v>444</v>
      </c>
      <c r="C89" s="26" t="s">
        <v>381</v>
      </c>
      <c r="D89" s="199" t="s">
        <v>76</v>
      </c>
      <c r="E89" s="26" t="s">
        <v>75</v>
      </c>
      <c r="F89" s="200">
        <v>22.9</v>
      </c>
      <c r="G89" s="249">
        <v>22.9</v>
      </c>
      <c r="H89" s="118">
        <f>LOOKUP(K89,$AH$2:$AO$2,$AH$1:$AO$1)</f>
        <v>1</v>
      </c>
      <c r="I89" s="149">
        <f t="shared" si="15"/>
        <v>22.9</v>
      </c>
      <c r="J89" s="149">
        <f t="shared" si="15"/>
        <v>22.9</v>
      </c>
      <c r="K89" s="150">
        <f t="shared" si="16"/>
        <v>22.9</v>
      </c>
      <c r="L89" s="233" t="s">
        <v>382</v>
      </c>
      <c r="M89" s="46">
        <v>2</v>
      </c>
      <c r="N89" s="46"/>
      <c r="O89" s="46"/>
      <c r="P89" s="46"/>
      <c r="Q89" s="46"/>
      <c r="S89" s="168"/>
      <c r="T89" s="168"/>
      <c r="U89" s="168"/>
      <c r="V89" s="168"/>
      <c r="Z89" s="168"/>
      <c r="AA89" s="168"/>
      <c r="AB89" s="168"/>
      <c r="AD89" s="169"/>
      <c r="AE89" s="169"/>
    </row>
    <row r="90" spans="1:17" s="5" customFormat="1" ht="15.75">
      <c r="A90" s="25">
        <v>3</v>
      </c>
      <c r="B90" s="118">
        <v>146</v>
      </c>
      <c r="C90" s="26" t="s">
        <v>337</v>
      </c>
      <c r="D90" s="199" t="s">
        <v>174</v>
      </c>
      <c r="E90" s="26" t="s">
        <v>184</v>
      </c>
      <c r="F90" s="200">
        <v>24.2</v>
      </c>
      <c r="G90" s="249">
        <v>23.9</v>
      </c>
      <c r="H90" s="118">
        <f>LOOKUP(K90,$AH$2:$AO$2,$AH$1:$AO$1)</f>
        <v>2</v>
      </c>
      <c r="I90" s="149">
        <f t="shared" si="15"/>
        <v>24.2</v>
      </c>
      <c r="J90" s="149">
        <f t="shared" si="15"/>
        <v>23.9</v>
      </c>
      <c r="K90" s="150">
        <f t="shared" si="16"/>
        <v>23.9</v>
      </c>
      <c r="L90" s="233" t="s">
        <v>378</v>
      </c>
      <c r="M90" s="46">
        <v>3</v>
      </c>
      <c r="N90" s="46"/>
      <c r="O90" s="46"/>
      <c r="P90" s="46"/>
      <c r="Q90" s="46"/>
    </row>
    <row r="91" spans="1:84" s="5" customFormat="1" ht="15">
      <c r="A91" s="25">
        <v>4</v>
      </c>
      <c r="B91" s="118">
        <v>689</v>
      </c>
      <c r="C91" s="26" t="s">
        <v>377</v>
      </c>
      <c r="D91" s="199" t="s">
        <v>174</v>
      </c>
      <c r="E91" s="57" t="s">
        <v>91</v>
      </c>
      <c r="F91" s="200">
        <v>25.5</v>
      </c>
      <c r="G91" s="249">
        <v>24.6</v>
      </c>
      <c r="H91" s="118">
        <f>LOOKUP(K91,$AH$2:$AO$2,$AH$1:$AO$1)</f>
        <v>3</v>
      </c>
      <c r="I91" s="149">
        <f t="shared" si="15"/>
        <v>25.5</v>
      </c>
      <c r="J91" s="149">
        <f t="shared" si="15"/>
        <v>24.6</v>
      </c>
      <c r="K91" s="150">
        <f t="shared" si="16"/>
        <v>24.6</v>
      </c>
      <c r="L91" s="220" t="s">
        <v>104</v>
      </c>
      <c r="M91" s="46">
        <v>4</v>
      </c>
      <c r="N91" s="46"/>
      <c r="O91" s="46"/>
      <c r="P91" s="46"/>
      <c r="Q91" s="46"/>
      <c r="R91" s="142"/>
      <c r="S91" s="168"/>
      <c r="T91" s="168"/>
      <c r="U91" s="168"/>
      <c r="V91" s="168"/>
      <c r="W91" s="142"/>
      <c r="X91" s="142"/>
      <c r="Y91" s="142"/>
      <c r="Z91" s="168"/>
      <c r="AA91" s="168"/>
      <c r="AB91" s="168"/>
      <c r="AC91" s="142"/>
      <c r="AD91" s="169"/>
      <c r="AE91" s="169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</row>
    <row r="92" spans="1:84" s="141" customFormat="1" ht="15.75">
      <c r="A92" s="25">
        <v>5</v>
      </c>
      <c r="B92" s="244">
        <v>70</v>
      </c>
      <c r="C92" s="26" t="s">
        <v>383</v>
      </c>
      <c r="D92" s="199" t="s">
        <v>76</v>
      </c>
      <c r="E92" s="26" t="s">
        <v>209</v>
      </c>
      <c r="F92" s="200">
        <v>26</v>
      </c>
      <c r="G92" s="249">
        <v>25.6</v>
      </c>
      <c r="H92" s="118">
        <f>LOOKUP(K92,$AH$2:$AO$2,$AH$1:$AO$1)</f>
        <v>3</v>
      </c>
      <c r="I92" s="149">
        <f t="shared" si="15"/>
        <v>26</v>
      </c>
      <c r="J92" s="149">
        <f t="shared" si="15"/>
        <v>25.6</v>
      </c>
      <c r="K92" s="150">
        <f t="shared" si="16"/>
        <v>25.6</v>
      </c>
      <c r="L92" s="233" t="s">
        <v>141</v>
      </c>
      <c r="M92" s="46">
        <v>5</v>
      </c>
      <c r="N92" s="46"/>
      <c r="O92" s="46"/>
      <c r="P92" s="46"/>
      <c r="Q92" s="4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1:84" s="142" customFormat="1" ht="15">
      <c r="A93" s="25"/>
      <c r="B93" s="60">
        <v>93</v>
      </c>
      <c r="C93" s="57" t="s">
        <v>327</v>
      </c>
      <c r="D93" s="204" t="s">
        <v>174</v>
      </c>
      <c r="E93" s="57" t="s">
        <v>91</v>
      </c>
      <c r="F93" s="200" t="s">
        <v>458</v>
      </c>
      <c r="G93" s="249"/>
      <c r="H93" s="118"/>
      <c r="I93" s="149" t="str">
        <f>F93</f>
        <v>н.я.</v>
      </c>
      <c r="J93" s="149"/>
      <c r="K93" s="150" t="e">
        <f t="shared" si="16"/>
        <v>#NUM!</v>
      </c>
      <c r="L93" s="220" t="s">
        <v>328</v>
      </c>
      <c r="M93" s="46"/>
      <c r="N93" s="46"/>
      <c r="O93" s="46"/>
      <c r="P93" s="46"/>
      <c r="Q93" s="46"/>
      <c r="R93" s="141"/>
      <c r="S93" s="167"/>
      <c r="T93" s="167"/>
      <c r="U93" s="167"/>
      <c r="V93" s="167"/>
      <c r="W93" s="141"/>
      <c r="X93" s="141"/>
      <c r="Y93" s="141"/>
      <c r="Z93" s="167"/>
      <c r="AA93" s="167"/>
      <c r="AB93" s="167"/>
      <c r="AC93" s="141"/>
      <c r="AD93" s="5"/>
      <c r="AE93" s="5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</row>
    <row r="94" spans="1:31" ht="15.75" customHeight="1">
      <c r="A94" s="265" t="s">
        <v>463</v>
      </c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S94" s="95"/>
      <c r="T94" s="157"/>
      <c r="U94" s="157"/>
      <c r="V94" s="157"/>
      <c r="Z94" s="95"/>
      <c r="AA94" s="157"/>
      <c r="AB94" s="158"/>
      <c r="AE94" s="189"/>
    </row>
    <row r="95" spans="1:31" ht="15.75" customHeight="1">
      <c r="A95" s="270" t="s">
        <v>31</v>
      </c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S95" s="95"/>
      <c r="T95" s="157"/>
      <c r="U95" s="157"/>
      <c r="V95" s="157"/>
      <c r="Z95" s="95"/>
      <c r="AA95" s="157"/>
      <c r="AB95" s="158"/>
      <c r="AE95" s="189"/>
    </row>
    <row r="96" spans="1:31" ht="25.5" customHeight="1">
      <c r="A96" s="114" t="s">
        <v>28</v>
      </c>
      <c r="B96" s="115" t="s">
        <v>18</v>
      </c>
      <c r="C96" s="114" t="s">
        <v>19</v>
      </c>
      <c r="D96" s="115" t="s">
        <v>20</v>
      </c>
      <c r="E96" s="114" t="s">
        <v>21</v>
      </c>
      <c r="F96" s="117" t="s">
        <v>22</v>
      </c>
      <c r="G96" s="251" t="s">
        <v>23</v>
      </c>
      <c r="H96" s="114" t="s">
        <v>24</v>
      </c>
      <c r="I96" s="117"/>
      <c r="J96" s="114"/>
      <c r="K96" s="117"/>
      <c r="L96" s="217" t="s">
        <v>25</v>
      </c>
      <c r="M96" s="264" t="s">
        <v>26</v>
      </c>
      <c r="N96" s="264"/>
      <c r="O96" s="264"/>
      <c r="P96" s="127" t="s">
        <v>27</v>
      </c>
      <c r="Q96" s="128" t="s">
        <v>28</v>
      </c>
      <c r="S96" s="95"/>
      <c r="T96" s="157"/>
      <c r="U96" s="157"/>
      <c r="V96" s="157"/>
      <c r="Z96" s="95"/>
      <c r="AA96" s="157"/>
      <c r="AB96" s="158"/>
      <c r="AE96" s="189"/>
    </row>
    <row r="97" spans="1:84" s="141" customFormat="1" ht="15.75">
      <c r="A97" s="25">
        <v>1</v>
      </c>
      <c r="B97" s="63">
        <v>7</v>
      </c>
      <c r="C97" s="46" t="s">
        <v>314</v>
      </c>
      <c r="D97" s="201" t="s">
        <v>315</v>
      </c>
      <c r="E97" s="83" t="s">
        <v>181</v>
      </c>
      <c r="F97" s="200">
        <v>21</v>
      </c>
      <c r="G97" s="249">
        <v>21</v>
      </c>
      <c r="H97" s="118" t="str">
        <f aca="true" t="shared" si="17" ref="H97:H103">LOOKUP(K97,$AH$2:$AO$2,$AH$1:$AO$1)</f>
        <v>КМС</v>
      </c>
      <c r="I97" s="149">
        <f aca="true" t="shared" si="18" ref="I97:J103">F97</f>
        <v>21</v>
      </c>
      <c r="J97" s="149">
        <f t="shared" si="18"/>
        <v>21</v>
      </c>
      <c r="K97" s="150">
        <f aca="true" t="shared" si="19" ref="K97:K104">SMALL(I97:J97,1)+0</f>
        <v>21</v>
      </c>
      <c r="L97" s="245" t="s">
        <v>107</v>
      </c>
      <c r="M97" s="46">
        <v>1</v>
      </c>
      <c r="N97" s="46"/>
      <c r="O97" s="46"/>
      <c r="P97" s="46"/>
      <c r="Q97" s="4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1:84" s="142" customFormat="1" ht="15.75">
      <c r="A98" s="25">
        <v>2</v>
      </c>
      <c r="B98" s="118">
        <v>378</v>
      </c>
      <c r="C98" s="26" t="s">
        <v>316</v>
      </c>
      <c r="D98" s="199" t="s">
        <v>191</v>
      </c>
      <c r="E98" s="83" t="s">
        <v>75</v>
      </c>
      <c r="F98" s="200">
        <v>22.2</v>
      </c>
      <c r="G98" s="249">
        <v>21.7</v>
      </c>
      <c r="H98" s="118" t="str">
        <f t="shared" si="17"/>
        <v>КМС</v>
      </c>
      <c r="I98" s="149">
        <f t="shared" si="18"/>
        <v>22.2</v>
      </c>
      <c r="J98" s="149">
        <f t="shared" si="18"/>
        <v>21.7</v>
      </c>
      <c r="K98" s="150">
        <f t="shared" si="19"/>
        <v>21.7</v>
      </c>
      <c r="L98" s="220" t="s">
        <v>317</v>
      </c>
      <c r="M98" s="46">
        <v>2</v>
      </c>
      <c r="N98" s="46"/>
      <c r="O98" s="46"/>
      <c r="P98" s="46"/>
      <c r="Q98" s="4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1:17" s="5" customFormat="1" ht="15.75">
      <c r="A99" s="25">
        <v>3</v>
      </c>
      <c r="B99" s="118">
        <v>9</v>
      </c>
      <c r="C99" s="26" t="s">
        <v>318</v>
      </c>
      <c r="D99" s="199" t="s">
        <v>206</v>
      </c>
      <c r="E99" s="26" t="s">
        <v>75</v>
      </c>
      <c r="F99" s="200">
        <v>22.1</v>
      </c>
      <c r="G99" s="249">
        <v>21.9</v>
      </c>
      <c r="H99" s="118" t="str">
        <f t="shared" si="17"/>
        <v>КМС</v>
      </c>
      <c r="I99" s="149">
        <f t="shared" si="18"/>
        <v>22.1</v>
      </c>
      <c r="J99" s="149">
        <f t="shared" si="18"/>
        <v>21.9</v>
      </c>
      <c r="K99" s="150">
        <f t="shared" si="19"/>
        <v>21.9</v>
      </c>
      <c r="L99" s="233" t="s">
        <v>376</v>
      </c>
      <c r="M99" s="46">
        <v>2</v>
      </c>
      <c r="N99" s="46"/>
      <c r="O99" s="46"/>
      <c r="P99" s="46"/>
      <c r="Q99" s="46"/>
    </row>
    <row r="100" spans="1:84" s="5" customFormat="1" ht="15">
      <c r="A100" s="25">
        <v>4</v>
      </c>
      <c r="B100" s="60">
        <v>79</v>
      </c>
      <c r="C100" s="57" t="s">
        <v>320</v>
      </c>
      <c r="D100" s="204" t="s">
        <v>191</v>
      </c>
      <c r="E100" s="26" t="s">
        <v>321</v>
      </c>
      <c r="F100" s="200">
        <v>22.4</v>
      </c>
      <c r="G100" s="249">
        <v>22.3</v>
      </c>
      <c r="H100" s="118">
        <f t="shared" si="17"/>
        <v>1</v>
      </c>
      <c r="I100" s="149">
        <f t="shared" si="18"/>
        <v>22.4</v>
      </c>
      <c r="J100" s="149">
        <f t="shared" si="18"/>
        <v>22.3</v>
      </c>
      <c r="K100" s="150">
        <f t="shared" si="19"/>
        <v>22.3</v>
      </c>
      <c r="L100" s="220" t="s">
        <v>370</v>
      </c>
      <c r="M100" s="46">
        <v>3</v>
      </c>
      <c r="N100" s="46"/>
      <c r="O100" s="46"/>
      <c r="P100" s="46"/>
      <c r="Q100" s="46"/>
      <c r="R100" s="141"/>
      <c r="S100" s="167"/>
      <c r="T100" s="167"/>
      <c r="U100" s="167"/>
      <c r="V100" s="167"/>
      <c r="W100" s="141"/>
      <c r="X100" s="141"/>
      <c r="Y100" s="141"/>
      <c r="Z100" s="167"/>
      <c r="AA100" s="167"/>
      <c r="AB100" s="167"/>
      <c r="AC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</row>
    <row r="101" spans="1:84" s="141" customFormat="1" ht="15">
      <c r="A101" s="25">
        <v>5</v>
      </c>
      <c r="B101" s="244">
        <v>397</v>
      </c>
      <c r="C101" s="26" t="s">
        <v>373</v>
      </c>
      <c r="D101" s="199" t="s">
        <v>188</v>
      </c>
      <c r="E101" s="26" t="s">
        <v>75</v>
      </c>
      <c r="F101" s="200">
        <v>22.6</v>
      </c>
      <c r="G101" s="249">
        <v>22.6</v>
      </c>
      <c r="H101" s="118">
        <f t="shared" si="17"/>
        <v>1</v>
      </c>
      <c r="I101" s="149">
        <f t="shared" si="18"/>
        <v>22.6</v>
      </c>
      <c r="J101" s="149">
        <f t="shared" si="18"/>
        <v>22.6</v>
      </c>
      <c r="K101" s="150">
        <f t="shared" si="19"/>
        <v>22.6</v>
      </c>
      <c r="L101" s="220" t="s">
        <v>374</v>
      </c>
      <c r="M101" s="46">
        <v>3</v>
      </c>
      <c r="N101" s="46"/>
      <c r="O101" s="46"/>
      <c r="P101" s="46"/>
      <c r="Q101" s="4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1:31" s="142" customFormat="1" ht="15.75">
      <c r="A102" s="25">
        <v>6</v>
      </c>
      <c r="B102" s="118">
        <v>723</v>
      </c>
      <c r="C102" s="26" t="s">
        <v>313</v>
      </c>
      <c r="D102" s="199" t="s">
        <v>191</v>
      </c>
      <c r="E102" s="26" t="s">
        <v>77</v>
      </c>
      <c r="F102" s="200">
        <v>23.8</v>
      </c>
      <c r="G102" s="249">
        <v>24.1</v>
      </c>
      <c r="H102" s="118">
        <f t="shared" si="17"/>
        <v>2</v>
      </c>
      <c r="I102" s="149">
        <f t="shared" si="18"/>
        <v>23.8</v>
      </c>
      <c r="J102" s="149">
        <f t="shared" si="18"/>
        <v>24.1</v>
      </c>
      <c r="K102" s="150">
        <f t="shared" si="19"/>
        <v>23.8</v>
      </c>
      <c r="L102" s="233" t="s">
        <v>369</v>
      </c>
      <c r="M102" s="46">
        <v>4</v>
      </c>
      <c r="N102" s="46"/>
      <c r="O102" s="46"/>
      <c r="P102" s="46"/>
      <c r="Q102" s="46"/>
      <c r="S102" s="168"/>
      <c r="T102" s="168"/>
      <c r="U102" s="168"/>
      <c r="V102" s="168"/>
      <c r="Z102" s="168"/>
      <c r="AA102" s="168"/>
      <c r="AB102" s="168"/>
      <c r="AD102" s="169"/>
      <c r="AE102" s="169"/>
    </row>
    <row r="103" spans="1:17" s="5" customFormat="1" ht="15.75">
      <c r="A103" s="25">
        <v>7</v>
      </c>
      <c r="B103" s="118">
        <v>777</v>
      </c>
      <c r="C103" s="26" t="s">
        <v>324</v>
      </c>
      <c r="D103" s="199" t="s">
        <v>206</v>
      </c>
      <c r="E103" s="26" t="s">
        <v>77</v>
      </c>
      <c r="F103" s="200">
        <v>21.9</v>
      </c>
      <c r="G103" s="249" t="s">
        <v>531</v>
      </c>
      <c r="H103" s="118" t="str">
        <f t="shared" si="17"/>
        <v>КМС</v>
      </c>
      <c r="I103" s="149">
        <f t="shared" si="18"/>
        <v>21.9</v>
      </c>
      <c r="J103" s="149" t="str">
        <f t="shared" si="18"/>
        <v>справка</v>
      </c>
      <c r="K103" s="150">
        <f t="shared" si="19"/>
        <v>21.9</v>
      </c>
      <c r="L103" s="233" t="s">
        <v>369</v>
      </c>
      <c r="M103" s="46">
        <v>1</v>
      </c>
      <c r="N103" s="46"/>
      <c r="O103" s="46"/>
      <c r="P103" s="46"/>
      <c r="Q103" s="46"/>
    </row>
    <row r="104" spans="1:17" s="5" customFormat="1" ht="15">
      <c r="A104" s="25"/>
      <c r="B104" s="118">
        <v>133</v>
      </c>
      <c r="C104" s="26" t="s">
        <v>371</v>
      </c>
      <c r="D104" s="199" t="s">
        <v>191</v>
      </c>
      <c r="E104" s="26" t="s">
        <v>91</v>
      </c>
      <c r="F104" s="200" t="s">
        <v>458</v>
      </c>
      <c r="G104" s="249"/>
      <c r="H104" s="118"/>
      <c r="I104" s="149" t="str">
        <f>F104</f>
        <v>н.я.</v>
      </c>
      <c r="J104" s="149"/>
      <c r="K104" s="150" t="e">
        <f t="shared" si="19"/>
        <v>#NUM!</v>
      </c>
      <c r="L104" s="220" t="s">
        <v>372</v>
      </c>
      <c r="M104" s="46"/>
      <c r="N104" s="46"/>
      <c r="O104" s="46"/>
      <c r="P104" s="46"/>
      <c r="Q104" s="46"/>
    </row>
    <row r="105" spans="1:26" s="1" customFormat="1" ht="15.75" customHeight="1">
      <c r="A105" s="290" t="s">
        <v>276</v>
      </c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S105" s="35"/>
      <c r="Z105" s="35"/>
    </row>
    <row r="106" spans="1:26" s="1" customFormat="1" ht="15.75" customHeight="1">
      <c r="A106" s="266" t="s">
        <v>32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S106" s="37"/>
      <c r="Z106" s="37"/>
    </row>
    <row r="107" spans="1:28" s="3" customFormat="1" ht="26.25" customHeight="1">
      <c r="A107" s="114" t="s">
        <v>28</v>
      </c>
      <c r="B107" s="114" t="s">
        <v>18</v>
      </c>
      <c r="C107" s="114" t="s">
        <v>19</v>
      </c>
      <c r="D107" s="206" t="s">
        <v>20</v>
      </c>
      <c r="E107" s="170"/>
      <c r="F107" s="171" t="s">
        <v>22</v>
      </c>
      <c r="G107" s="218"/>
      <c r="H107" s="171" t="s">
        <v>33</v>
      </c>
      <c r="I107" s="171" t="s">
        <v>34</v>
      </c>
      <c r="J107" s="171" t="s">
        <v>35</v>
      </c>
      <c r="K107" s="114"/>
      <c r="L107" s="217" t="s">
        <v>25</v>
      </c>
      <c r="M107" s="279" t="s">
        <v>36</v>
      </c>
      <c r="N107" s="280"/>
      <c r="O107" s="281"/>
      <c r="P107" s="127" t="s">
        <v>27</v>
      </c>
      <c r="Q107" s="128" t="s">
        <v>28</v>
      </c>
      <c r="S107" s="41"/>
      <c r="T107" s="42"/>
      <c r="U107" s="42"/>
      <c r="V107" s="42"/>
      <c r="Z107" s="41"/>
      <c r="AA107" s="42"/>
      <c r="AB107" s="43"/>
    </row>
    <row r="108" spans="1:28" s="5" customFormat="1" ht="15">
      <c r="A108" s="24">
        <v>1</v>
      </c>
      <c r="B108" s="25">
        <v>545</v>
      </c>
      <c r="C108" s="26" t="s">
        <v>392</v>
      </c>
      <c r="D108" s="199" t="s">
        <v>84</v>
      </c>
      <c r="E108" s="194" t="s">
        <v>77</v>
      </c>
      <c r="F108" s="118" t="str">
        <f aca="true" t="shared" si="20" ref="F108:F116">CONCATENATE(I108,"",J108)</f>
        <v>52,3</v>
      </c>
      <c r="G108" s="214"/>
      <c r="H108" s="118">
        <f>LOOKUP(K108,$AQ$2:$AX$2,$AQ$1:$AX$1)</f>
        <v>2</v>
      </c>
      <c r="I108" s="172"/>
      <c r="J108" s="173" t="s">
        <v>480</v>
      </c>
      <c r="K108" s="174">
        <f aca="true" t="shared" si="21" ref="K108:K122">((I108*100)+J108)</f>
        <v>52.3</v>
      </c>
      <c r="L108" s="220" t="s">
        <v>109</v>
      </c>
      <c r="M108" s="46">
        <v>1</v>
      </c>
      <c r="N108" s="46"/>
      <c r="O108" s="46"/>
      <c r="P108" s="46"/>
      <c r="Q108" s="46"/>
      <c r="S108" s="49"/>
      <c r="Z108" s="49"/>
      <c r="AB108" s="50"/>
    </row>
    <row r="109" spans="1:28" s="5" customFormat="1" ht="15">
      <c r="A109" s="24">
        <v>2</v>
      </c>
      <c r="B109" s="25">
        <v>732</v>
      </c>
      <c r="C109" s="26" t="s">
        <v>385</v>
      </c>
      <c r="D109" s="199" t="s">
        <v>90</v>
      </c>
      <c r="E109" s="194" t="s">
        <v>77</v>
      </c>
      <c r="F109" s="118" t="str">
        <f t="shared" si="20"/>
        <v>52,8</v>
      </c>
      <c r="G109" s="214"/>
      <c r="H109" s="118">
        <f aca="true" t="shared" si="22" ref="H109:H122">LOOKUP(K109,$AQ$2:$AX$2,$AQ$1:$AX$1)</f>
        <v>2</v>
      </c>
      <c r="I109" s="172"/>
      <c r="J109" s="173" t="s">
        <v>481</v>
      </c>
      <c r="K109" s="174">
        <f t="shared" si="21"/>
        <v>52.8</v>
      </c>
      <c r="L109" s="220" t="s">
        <v>178</v>
      </c>
      <c r="M109" s="46">
        <v>2</v>
      </c>
      <c r="N109" s="46"/>
      <c r="O109" s="46"/>
      <c r="P109" s="46"/>
      <c r="Q109" s="46"/>
      <c r="R109" s="47"/>
      <c r="S109" s="49"/>
      <c r="Y109" s="47"/>
      <c r="Z109" s="49"/>
      <c r="AB109" s="50"/>
    </row>
    <row r="110" spans="1:28" s="5" customFormat="1" ht="15">
      <c r="A110" s="24">
        <v>3</v>
      </c>
      <c r="B110" s="25">
        <v>177</v>
      </c>
      <c r="C110" s="26" t="s">
        <v>384</v>
      </c>
      <c r="D110" s="199" t="s">
        <v>93</v>
      </c>
      <c r="E110" s="194" t="s">
        <v>359</v>
      </c>
      <c r="F110" s="118" t="str">
        <f t="shared" si="20"/>
        <v>53,0</v>
      </c>
      <c r="G110" s="214"/>
      <c r="H110" s="118">
        <f t="shared" si="22"/>
        <v>2</v>
      </c>
      <c r="I110" s="172"/>
      <c r="J110" s="173" t="s">
        <v>482</v>
      </c>
      <c r="K110" s="174">
        <f t="shared" si="21"/>
        <v>53</v>
      </c>
      <c r="L110" s="220" t="s">
        <v>122</v>
      </c>
      <c r="M110" s="46">
        <v>3</v>
      </c>
      <c r="N110" s="46"/>
      <c r="O110" s="46"/>
      <c r="P110" s="46"/>
      <c r="Q110" s="46"/>
      <c r="S110" s="49"/>
      <c r="Z110" s="49"/>
      <c r="AB110" s="50"/>
    </row>
    <row r="111" spans="1:27" s="5" customFormat="1" ht="15">
      <c r="A111" s="24">
        <v>4</v>
      </c>
      <c r="B111" s="25">
        <v>188</v>
      </c>
      <c r="C111" s="26" t="s">
        <v>393</v>
      </c>
      <c r="D111" s="199" t="s">
        <v>93</v>
      </c>
      <c r="E111" s="194" t="s">
        <v>394</v>
      </c>
      <c r="F111" s="118" t="str">
        <f t="shared" si="20"/>
        <v>53,7</v>
      </c>
      <c r="G111" s="214"/>
      <c r="H111" s="118">
        <f t="shared" si="22"/>
        <v>2</v>
      </c>
      <c r="I111" s="172"/>
      <c r="J111" s="173" t="s">
        <v>483</v>
      </c>
      <c r="K111" s="174">
        <f t="shared" si="21"/>
        <v>53.7</v>
      </c>
      <c r="L111" s="220" t="s">
        <v>122</v>
      </c>
      <c r="M111" s="46">
        <v>4</v>
      </c>
      <c r="N111" s="46"/>
      <c r="O111" s="46"/>
      <c r="P111" s="46"/>
      <c r="Q111" s="46"/>
      <c r="T111" s="50"/>
      <c r="U111" s="50"/>
      <c r="V111" s="50"/>
      <c r="AA111" s="50"/>
    </row>
    <row r="112" spans="1:28" s="5" customFormat="1" ht="15">
      <c r="A112" s="24">
        <v>5</v>
      </c>
      <c r="B112" s="25">
        <v>527</v>
      </c>
      <c r="C112" s="46" t="s">
        <v>396</v>
      </c>
      <c r="D112" s="201" t="s">
        <v>93</v>
      </c>
      <c r="E112" s="46" t="s">
        <v>184</v>
      </c>
      <c r="F112" s="118" t="str">
        <f t="shared" si="20"/>
        <v>55,0</v>
      </c>
      <c r="G112" s="214"/>
      <c r="H112" s="118">
        <f t="shared" si="22"/>
        <v>2</v>
      </c>
      <c r="I112" s="172"/>
      <c r="J112" s="173" t="s">
        <v>486</v>
      </c>
      <c r="K112" s="174">
        <f t="shared" si="21"/>
        <v>55</v>
      </c>
      <c r="L112" s="196" t="s">
        <v>397</v>
      </c>
      <c r="M112" s="46">
        <v>1</v>
      </c>
      <c r="N112" s="46"/>
      <c r="O112" s="46"/>
      <c r="P112" s="46"/>
      <c r="Q112" s="46"/>
      <c r="S112" s="51"/>
      <c r="Z112" s="51"/>
      <c r="AB112" s="50"/>
    </row>
    <row r="113" spans="1:28" s="5" customFormat="1" ht="15">
      <c r="A113" s="24">
        <v>6</v>
      </c>
      <c r="B113" s="25">
        <v>448</v>
      </c>
      <c r="C113" s="26" t="s">
        <v>398</v>
      </c>
      <c r="D113" s="199" t="s">
        <v>93</v>
      </c>
      <c r="E113" s="194" t="s">
        <v>91</v>
      </c>
      <c r="F113" s="118" t="str">
        <f t="shared" si="20"/>
        <v>58,3</v>
      </c>
      <c r="G113" s="214"/>
      <c r="H113" s="118">
        <f t="shared" si="22"/>
        <v>3</v>
      </c>
      <c r="I113" s="172"/>
      <c r="J113" s="173" t="s">
        <v>488</v>
      </c>
      <c r="K113" s="174">
        <f t="shared" si="21"/>
        <v>58.3</v>
      </c>
      <c r="L113" s="220" t="s">
        <v>159</v>
      </c>
      <c r="M113" s="46">
        <v>2</v>
      </c>
      <c r="N113" s="46"/>
      <c r="O113" s="46"/>
      <c r="P113" s="46"/>
      <c r="Q113" s="46"/>
      <c r="S113" s="51"/>
      <c r="Z113" s="51"/>
      <c r="AB113" s="50"/>
    </row>
    <row r="114" spans="1:28" s="5" customFormat="1" ht="15">
      <c r="A114" s="24">
        <v>7</v>
      </c>
      <c r="B114" s="25">
        <v>692</v>
      </c>
      <c r="C114" s="26" t="s">
        <v>453</v>
      </c>
      <c r="D114" s="199" t="s">
        <v>90</v>
      </c>
      <c r="E114" s="194" t="s">
        <v>75</v>
      </c>
      <c r="F114" s="118" t="str">
        <f t="shared" si="20"/>
        <v>58,9</v>
      </c>
      <c r="G114" s="214"/>
      <c r="H114" s="118">
        <f t="shared" si="22"/>
        <v>3</v>
      </c>
      <c r="I114" s="172"/>
      <c r="J114" s="173" t="s">
        <v>484</v>
      </c>
      <c r="K114" s="174">
        <f t="shared" si="21"/>
        <v>58.9</v>
      </c>
      <c r="L114" s="220" t="s">
        <v>113</v>
      </c>
      <c r="M114" s="46">
        <v>5</v>
      </c>
      <c r="N114" s="46"/>
      <c r="O114" s="46"/>
      <c r="P114" s="46"/>
      <c r="Q114" s="46"/>
      <c r="S114" s="49"/>
      <c r="Z114" s="49"/>
      <c r="AB114" s="50"/>
    </row>
    <row r="115" spans="1:28" s="5" customFormat="1" ht="15.75">
      <c r="A115" s="24">
        <v>8</v>
      </c>
      <c r="B115" s="25">
        <v>775</v>
      </c>
      <c r="C115" s="26" t="s">
        <v>399</v>
      </c>
      <c r="D115" s="199" t="s">
        <v>90</v>
      </c>
      <c r="E115" s="83" t="s">
        <v>75</v>
      </c>
      <c r="F115" s="118" t="str">
        <f t="shared" si="20"/>
        <v>59,3</v>
      </c>
      <c r="G115" s="214"/>
      <c r="H115" s="118">
        <f t="shared" si="22"/>
        <v>3</v>
      </c>
      <c r="I115" s="172"/>
      <c r="J115" s="173" t="s">
        <v>489</v>
      </c>
      <c r="K115" s="174">
        <f t="shared" si="21"/>
        <v>59.3</v>
      </c>
      <c r="L115" s="220" t="s">
        <v>113</v>
      </c>
      <c r="M115" s="46">
        <v>3</v>
      </c>
      <c r="N115" s="46"/>
      <c r="O115" s="46"/>
      <c r="P115" s="46"/>
      <c r="Q115" s="46"/>
      <c r="S115" s="51"/>
      <c r="Z115" s="51"/>
      <c r="AB115" s="50"/>
    </row>
    <row r="116" spans="1:28" s="5" customFormat="1" ht="15">
      <c r="A116" s="24">
        <v>9</v>
      </c>
      <c r="B116" s="25">
        <v>350</v>
      </c>
      <c r="C116" s="26" t="s">
        <v>387</v>
      </c>
      <c r="D116" s="199" t="s">
        <v>90</v>
      </c>
      <c r="E116" s="46" t="s">
        <v>395</v>
      </c>
      <c r="F116" s="118" t="str">
        <f t="shared" si="20"/>
        <v>59,9</v>
      </c>
      <c r="G116" s="214"/>
      <c r="H116" s="118">
        <f t="shared" si="22"/>
        <v>3</v>
      </c>
      <c r="I116" s="172"/>
      <c r="J116" s="173" t="s">
        <v>487</v>
      </c>
      <c r="K116" s="174">
        <f t="shared" si="21"/>
        <v>59.9</v>
      </c>
      <c r="L116" s="196" t="s">
        <v>122</v>
      </c>
      <c r="M116" s="46">
        <v>6</v>
      </c>
      <c r="N116" s="46"/>
      <c r="O116" s="46"/>
      <c r="P116" s="46"/>
      <c r="Q116" s="46"/>
      <c r="S116" s="49"/>
      <c r="Z116" s="49"/>
      <c r="AB116" s="50"/>
    </row>
    <row r="117" spans="1:28" s="5" customFormat="1" ht="15">
      <c r="A117" s="24">
        <v>10</v>
      </c>
      <c r="B117" s="25">
        <v>709</v>
      </c>
      <c r="C117" s="26" t="s">
        <v>400</v>
      </c>
      <c r="D117" s="230" t="s">
        <v>84</v>
      </c>
      <c r="E117" s="46" t="s">
        <v>77</v>
      </c>
      <c r="F117" s="118" t="str">
        <f aca="true" t="shared" si="23" ref="F117:F122">CONCATENATE(I117,":",J117)</f>
        <v>1:01,0</v>
      </c>
      <c r="G117" s="214"/>
      <c r="H117" s="118" t="str">
        <f t="shared" si="22"/>
        <v>1юн</v>
      </c>
      <c r="I117" s="172">
        <v>1</v>
      </c>
      <c r="J117" s="173" t="s">
        <v>490</v>
      </c>
      <c r="K117" s="174">
        <f t="shared" si="21"/>
        <v>101</v>
      </c>
      <c r="L117" s="220" t="s">
        <v>401</v>
      </c>
      <c r="M117" s="46">
        <v>4</v>
      </c>
      <c r="N117" s="46"/>
      <c r="O117" s="46"/>
      <c r="P117" s="46"/>
      <c r="Q117" s="46"/>
      <c r="S117" s="51"/>
      <c r="Z117" s="51"/>
      <c r="AB117" s="50"/>
    </row>
    <row r="118" spans="1:27" s="5" customFormat="1" ht="15">
      <c r="A118" s="24">
        <v>11</v>
      </c>
      <c r="B118" s="25">
        <v>586</v>
      </c>
      <c r="C118" s="26" t="s">
        <v>402</v>
      </c>
      <c r="D118" s="199" t="s">
        <v>90</v>
      </c>
      <c r="E118" s="194" t="s">
        <v>75</v>
      </c>
      <c r="F118" s="118" t="str">
        <f t="shared" si="23"/>
        <v>1:01,9</v>
      </c>
      <c r="G118" s="214"/>
      <c r="H118" s="118" t="str">
        <f t="shared" si="22"/>
        <v>1юн</v>
      </c>
      <c r="I118" s="172">
        <v>1</v>
      </c>
      <c r="J118" s="173" t="s">
        <v>477</v>
      </c>
      <c r="K118" s="174">
        <f t="shared" si="21"/>
        <v>101.9</v>
      </c>
      <c r="L118" s="220" t="s">
        <v>113</v>
      </c>
      <c r="M118" s="46">
        <v>5</v>
      </c>
      <c r="N118" s="46"/>
      <c r="O118" s="46"/>
      <c r="P118" s="46"/>
      <c r="Q118" s="46"/>
      <c r="T118" s="50"/>
      <c r="U118" s="50"/>
      <c r="V118" s="50"/>
      <c r="AA118" s="50"/>
    </row>
    <row r="119" spans="1:28" s="5" customFormat="1" ht="15">
      <c r="A119" s="24">
        <v>12</v>
      </c>
      <c r="B119" s="63">
        <v>15</v>
      </c>
      <c r="C119" s="26" t="s">
        <v>390</v>
      </c>
      <c r="D119" s="199" t="s">
        <v>93</v>
      </c>
      <c r="E119" s="46" t="s">
        <v>391</v>
      </c>
      <c r="F119" s="118" t="str">
        <f t="shared" si="23"/>
        <v>1:03,0</v>
      </c>
      <c r="G119" s="214"/>
      <c r="H119" s="118" t="str">
        <f t="shared" si="22"/>
        <v>1юн</v>
      </c>
      <c r="I119" s="172">
        <v>1</v>
      </c>
      <c r="J119" s="173" t="s">
        <v>485</v>
      </c>
      <c r="K119" s="174">
        <f t="shared" si="21"/>
        <v>103</v>
      </c>
      <c r="L119" s="196" t="s">
        <v>246</v>
      </c>
      <c r="M119" s="46">
        <v>7</v>
      </c>
      <c r="N119" s="46"/>
      <c r="O119" s="46"/>
      <c r="P119" s="46"/>
      <c r="Q119" s="46"/>
      <c r="R119" s="47"/>
      <c r="S119" s="49"/>
      <c r="Y119" s="47"/>
      <c r="Z119" s="49"/>
      <c r="AB119" s="50"/>
    </row>
    <row r="120" spans="1:28" s="5" customFormat="1" ht="15">
      <c r="A120" s="24">
        <v>13</v>
      </c>
      <c r="B120" s="25">
        <v>16</v>
      </c>
      <c r="C120" s="26" t="s">
        <v>403</v>
      </c>
      <c r="D120" s="199" t="s">
        <v>93</v>
      </c>
      <c r="E120" s="26" t="s">
        <v>391</v>
      </c>
      <c r="F120" s="118" t="str">
        <f t="shared" si="23"/>
        <v>1:03,9</v>
      </c>
      <c r="G120" s="214"/>
      <c r="H120" s="118" t="str">
        <f t="shared" si="22"/>
        <v>1юн</v>
      </c>
      <c r="I120" s="172">
        <v>1</v>
      </c>
      <c r="J120" s="173" t="s">
        <v>491</v>
      </c>
      <c r="K120" s="174">
        <f t="shared" si="21"/>
        <v>103.9</v>
      </c>
      <c r="L120" s="220" t="s">
        <v>246</v>
      </c>
      <c r="M120" s="46">
        <v>6</v>
      </c>
      <c r="N120" s="46"/>
      <c r="O120" s="46"/>
      <c r="P120" s="46"/>
      <c r="Q120" s="46"/>
      <c r="R120" s="47"/>
      <c r="S120" s="49"/>
      <c r="Y120" s="47"/>
      <c r="Z120" s="49"/>
      <c r="AB120" s="50"/>
    </row>
    <row r="121" spans="1:28" s="5" customFormat="1" ht="15">
      <c r="A121" s="24">
        <v>14</v>
      </c>
      <c r="B121" s="25">
        <v>786</v>
      </c>
      <c r="C121" s="26" t="s">
        <v>404</v>
      </c>
      <c r="D121" s="199" t="s">
        <v>98</v>
      </c>
      <c r="E121" s="46" t="s">
        <v>75</v>
      </c>
      <c r="F121" s="118" t="str">
        <f t="shared" si="23"/>
        <v>1:04,2</v>
      </c>
      <c r="G121" s="214"/>
      <c r="H121" s="118" t="str">
        <f t="shared" si="22"/>
        <v>1юн</v>
      </c>
      <c r="I121" s="172">
        <v>1</v>
      </c>
      <c r="J121" s="173" t="s">
        <v>492</v>
      </c>
      <c r="K121" s="174">
        <f t="shared" si="21"/>
        <v>104.2</v>
      </c>
      <c r="L121" s="220" t="s">
        <v>113</v>
      </c>
      <c r="M121" s="46">
        <v>7</v>
      </c>
      <c r="N121" s="46"/>
      <c r="O121" s="46"/>
      <c r="P121" s="46"/>
      <c r="Q121" s="46"/>
      <c r="S121" s="49"/>
      <c r="Z121" s="49"/>
      <c r="AB121" s="50"/>
    </row>
    <row r="122" spans="1:28" s="5" customFormat="1" ht="15">
      <c r="A122" s="24">
        <v>15</v>
      </c>
      <c r="B122" s="25">
        <v>208</v>
      </c>
      <c r="C122" s="26" t="s">
        <v>386</v>
      </c>
      <c r="D122" s="199" t="s">
        <v>98</v>
      </c>
      <c r="E122" s="46" t="s">
        <v>91</v>
      </c>
      <c r="F122" s="118" t="str">
        <f t="shared" si="23"/>
        <v>1:08,6</v>
      </c>
      <c r="G122" s="214"/>
      <c r="H122" s="118" t="str">
        <f t="shared" si="22"/>
        <v>2юн</v>
      </c>
      <c r="I122" s="172">
        <v>1</v>
      </c>
      <c r="J122" s="173" t="s">
        <v>498</v>
      </c>
      <c r="K122" s="174">
        <f t="shared" si="21"/>
        <v>108.6</v>
      </c>
      <c r="L122" s="196" t="s">
        <v>117</v>
      </c>
      <c r="M122" s="46">
        <v>8</v>
      </c>
      <c r="N122" s="46"/>
      <c r="O122" s="46"/>
      <c r="P122" s="46"/>
      <c r="Q122" s="46"/>
      <c r="S122" s="49"/>
      <c r="Z122" s="49"/>
      <c r="AB122" s="50"/>
    </row>
    <row r="123" spans="1:26" s="1" customFormat="1" ht="15.75" customHeight="1">
      <c r="A123" s="290" t="s">
        <v>462</v>
      </c>
      <c r="B123" s="290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S123" s="35"/>
      <c r="Z123" s="35"/>
    </row>
    <row r="124" spans="1:26" s="1" customFormat="1" ht="15.75" customHeight="1">
      <c r="A124" s="266" t="s">
        <v>32</v>
      </c>
      <c r="B124" s="266"/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S124" s="37"/>
      <c r="Z124" s="37"/>
    </row>
    <row r="125" spans="1:28" s="3" customFormat="1" ht="26.25" customHeight="1">
      <c r="A125" s="114" t="s">
        <v>28</v>
      </c>
      <c r="B125" s="114" t="s">
        <v>18</v>
      </c>
      <c r="C125" s="114" t="s">
        <v>19</v>
      </c>
      <c r="D125" s="206" t="s">
        <v>20</v>
      </c>
      <c r="E125" s="255" t="s">
        <v>21</v>
      </c>
      <c r="F125" s="171" t="s">
        <v>22</v>
      </c>
      <c r="G125" s="218"/>
      <c r="H125" s="171" t="s">
        <v>33</v>
      </c>
      <c r="I125" s="171" t="s">
        <v>34</v>
      </c>
      <c r="J125" s="171" t="s">
        <v>35</v>
      </c>
      <c r="K125" s="114"/>
      <c r="L125" s="217" t="s">
        <v>25</v>
      </c>
      <c r="M125" s="279" t="s">
        <v>36</v>
      </c>
      <c r="N125" s="280"/>
      <c r="O125" s="281"/>
      <c r="P125" s="127" t="s">
        <v>27</v>
      </c>
      <c r="Q125" s="128" t="s">
        <v>28</v>
      </c>
      <c r="S125" s="41"/>
      <c r="T125" s="42"/>
      <c r="U125" s="42"/>
      <c r="V125" s="42"/>
      <c r="Z125" s="41"/>
      <c r="AA125" s="42"/>
      <c r="AB125" s="43"/>
    </row>
    <row r="126" spans="1:27" s="5" customFormat="1" ht="15">
      <c r="A126" s="24">
        <v>1</v>
      </c>
      <c r="B126" s="25">
        <v>444</v>
      </c>
      <c r="C126" s="26" t="s">
        <v>381</v>
      </c>
      <c r="D126" s="199" t="s">
        <v>76</v>
      </c>
      <c r="E126" s="194" t="s">
        <v>75</v>
      </c>
      <c r="F126" s="118" t="str">
        <f>CONCATENATE(I126,"",J126)</f>
        <v>50,2</v>
      </c>
      <c r="G126" s="214"/>
      <c r="H126" s="118">
        <f>LOOKUP(K126,$AQ$2:$AX$2,$AQ$1:$AX$1)</f>
        <v>1</v>
      </c>
      <c r="I126" s="172"/>
      <c r="J126" s="173" t="s">
        <v>493</v>
      </c>
      <c r="K126" s="174">
        <f>((I126*100)+J126)</f>
        <v>50.2</v>
      </c>
      <c r="L126" s="220" t="s">
        <v>102</v>
      </c>
      <c r="M126" s="46">
        <v>1</v>
      </c>
      <c r="N126" s="46"/>
      <c r="O126" s="46"/>
      <c r="P126" s="46"/>
      <c r="Q126" s="46"/>
      <c r="T126" s="50"/>
      <c r="U126" s="50"/>
      <c r="V126" s="50"/>
      <c r="AA126" s="50"/>
    </row>
    <row r="127" spans="1:28" s="5" customFormat="1" ht="15">
      <c r="A127" s="24">
        <v>2</v>
      </c>
      <c r="B127" s="207">
        <v>689</v>
      </c>
      <c r="C127" s="208" t="s">
        <v>408</v>
      </c>
      <c r="D127" s="209" t="s">
        <v>174</v>
      </c>
      <c r="E127" s="231" t="s">
        <v>91</v>
      </c>
      <c r="F127" s="118" t="str">
        <f>CONCATENATE(I127,"",J127)</f>
        <v>53,6</v>
      </c>
      <c r="G127" s="214"/>
      <c r="H127" s="118">
        <f>LOOKUP(K127,$AQ$2:$AX$2,$AQ$1:$AX$1)</f>
        <v>2</v>
      </c>
      <c r="I127" s="172"/>
      <c r="J127" s="173" t="s">
        <v>494</v>
      </c>
      <c r="K127" s="174">
        <f>((I127*100)+J127)</f>
        <v>53.6</v>
      </c>
      <c r="L127" s="238" t="s">
        <v>159</v>
      </c>
      <c r="M127" s="46">
        <v>2</v>
      </c>
      <c r="N127" s="46"/>
      <c r="O127" s="46"/>
      <c r="P127" s="46"/>
      <c r="Q127" s="46"/>
      <c r="AB127" s="50"/>
    </row>
    <row r="128" spans="1:28" s="5" customFormat="1" ht="15">
      <c r="A128" s="24">
        <v>3</v>
      </c>
      <c r="B128" s="25">
        <v>139</v>
      </c>
      <c r="C128" s="46" t="s">
        <v>405</v>
      </c>
      <c r="D128" s="25">
        <v>2001</v>
      </c>
      <c r="E128" s="46" t="s">
        <v>184</v>
      </c>
      <c r="F128" s="118" t="str">
        <f>CONCATENATE(I128,"",J128)</f>
        <v>53,9</v>
      </c>
      <c r="G128" s="214"/>
      <c r="H128" s="118">
        <f>LOOKUP(K128,$AQ$2:$AX$2,$AQ$1:$AX$1)</f>
        <v>2</v>
      </c>
      <c r="I128" s="172"/>
      <c r="J128" s="173" t="s">
        <v>495</v>
      </c>
      <c r="K128" s="174">
        <f>((I128*100)+J128)</f>
        <v>53.9</v>
      </c>
      <c r="L128" s="214" t="s">
        <v>406</v>
      </c>
      <c r="M128" s="46">
        <v>3</v>
      </c>
      <c r="N128" s="46"/>
      <c r="O128" s="46"/>
      <c r="P128" s="46"/>
      <c r="Q128" s="46"/>
      <c r="AB128" s="50"/>
    </row>
    <row r="129" spans="1:28" s="5" customFormat="1" ht="15">
      <c r="A129" s="24">
        <v>4</v>
      </c>
      <c r="B129" s="25">
        <v>7</v>
      </c>
      <c r="C129" s="26" t="s">
        <v>407</v>
      </c>
      <c r="D129" s="199" t="s">
        <v>174</v>
      </c>
      <c r="E129" s="194" t="s">
        <v>147</v>
      </c>
      <c r="F129" s="118" t="str">
        <f>CONCATENATE(I129,"",J129)</f>
        <v>55,9</v>
      </c>
      <c r="G129" s="214"/>
      <c r="H129" s="118">
        <f>LOOKUP(K129,$AQ$2:$AX$2,$AQ$1:$AX$1)</f>
        <v>2</v>
      </c>
      <c r="I129" s="172"/>
      <c r="J129" s="173" t="s">
        <v>473</v>
      </c>
      <c r="K129" s="174">
        <f>((I129*100)+J129)</f>
        <v>55.9</v>
      </c>
      <c r="L129" s="220" t="s">
        <v>148</v>
      </c>
      <c r="M129" s="46">
        <v>4</v>
      </c>
      <c r="N129" s="46"/>
      <c r="O129" s="46"/>
      <c r="P129" s="46"/>
      <c r="Q129" s="46"/>
      <c r="AB129" s="50"/>
    </row>
    <row r="130" spans="1:28" s="5" customFormat="1" ht="15">
      <c r="A130" s="24">
        <v>5</v>
      </c>
      <c r="B130" s="25">
        <v>774</v>
      </c>
      <c r="C130" s="26" t="s">
        <v>409</v>
      </c>
      <c r="D130" s="199" t="s">
        <v>174</v>
      </c>
      <c r="E130" s="194" t="s">
        <v>75</v>
      </c>
      <c r="F130" s="118" t="str">
        <f>CONCATENATE(I130,"",J130)</f>
        <v>58,9</v>
      </c>
      <c r="G130" s="214"/>
      <c r="H130" s="118">
        <f>LOOKUP(K130,$AQ$2:$AX$2,$AQ$1:$AX$1)</f>
        <v>3</v>
      </c>
      <c r="I130" s="172"/>
      <c r="J130" s="173" t="s">
        <v>484</v>
      </c>
      <c r="K130" s="174">
        <f>((I130*100)+J130)</f>
        <v>58.9</v>
      </c>
      <c r="L130" s="220" t="s">
        <v>113</v>
      </c>
      <c r="M130" s="46">
        <v>5</v>
      </c>
      <c r="N130" s="46"/>
      <c r="O130" s="46"/>
      <c r="P130" s="46"/>
      <c r="Q130" s="46"/>
      <c r="R130" s="47"/>
      <c r="S130" s="49"/>
      <c r="Y130" s="47"/>
      <c r="Z130" s="49"/>
      <c r="AB130" s="50"/>
    </row>
    <row r="131" spans="1:26" s="1" customFormat="1" ht="15.75" customHeight="1">
      <c r="A131" s="290" t="s">
        <v>463</v>
      </c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S131" s="35"/>
      <c r="Z131" s="35"/>
    </row>
    <row r="132" spans="1:26" s="1" customFormat="1" ht="15.75" customHeight="1">
      <c r="A132" s="266" t="s">
        <v>32</v>
      </c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S132" s="37"/>
      <c r="Z132" s="37"/>
    </row>
    <row r="133" spans="1:28" s="3" customFormat="1" ht="26.25" customHeight="1">
      <c r="A133" s="114" t="s">
        <v>28</v>
      </c>
      <c r="B133" s="114" t="s">
        <v>18</v>
      </c>
      <c r="C133" s="114" t="s">
        <v>19</v>
      </c>
      <c r="D133" s="206" t="s">
        <v>20</v>
      </c>
      <c r="E133" s="255" t="s">
        <v>21</v>
      </c>
      <c r="F133" s="171" t="s">
        <v>22</v>
      </c>
      <c r="G133" s="218"/>
      <c r="H133" s="171" t="s">
        <v>33</v>
      </c>
      <c r="I133" s="171" t="s">
        <v>34</v>
      </c>
      <c r="J133" s="171" t="s">
        <v>35</v>
      </c>
      <c r="K133" s="114"/>
      <c r="L133" s="217" t="s">
        <v>25</v>
      </c>
      <c r="M133" s="279" t="s">
        <v>36</v>
      </c>
      <c r="N133" s="280"/>
      <c r="O133" s="281"/>
      <c r="P133" s="127" t="s">
        <v>27</v>
      </c>
      <c r="Q133" s="128" t="s">
        <v>28</v>
      </c>
      <c r="S133" s="41"/>
      <c r="T133" s="42"/>
      <c r="U133" s="42"/>
      <c r="V133" s="42"/>
      <c r="Z133" s="41"/>
      <c r="AA133" s="42"/>
      <c r="AB133" s="43"/>
    </row>
    <row r="134" spans="1:27" s="5" customFormat="1" ht="15.75">
      <c r="A134" s="24">
        <v>1</v>
      </c>
      <c r="B134" s="25">
        <v>397</v>
      </c>
      <c r="C134" s="26" t="s">
        <v>373</v>
      </c>
      <c r="D134" s="199" t="s">
        <v>188</v>
      </c>
      <c r="E134" s="83" t="s">
        <v>75</v>
      </c>
      <c r="F134" s="118" t="str">
        <f>CONCATENATE(I134,"",J134)</f>
        <v>50,6</v>
      </c>
      <c r="G134" s="214"/>
      <c r="H134" s="118">
        <f>LOOKUP(K134,$AQ$2:$AX$2,$AQ$1:$AX$1)</f>
        <v>1</v>
      </c>
      <c r="I134" s="172"/>
      <c r="J134" s="173" t="s">
        <v>496</v>
      </c>
      <c r="K134" s="174">
        <f>((I134*100)+J134)</f>
        <v>50.6</v>
      </c>
      <c r="L134" s="220" t="s">
        <v>374</v>
      </c>
      <c r="M134" s="46">
        <v>1</v>
      </c>
      <c r="N134" s="46"/>
      <c r="O134" s="46"/>
      <c r="P134" s="46"/>
      <c r="Q134" s="46"/>
      <c r="T134" s="50"/>
      <c r="U134" s="50"/>
      <c r="V134" s="50"/>
      <c r="AA134" s="50"/>
    </row>
    <row r="135" spans="1:28" s="5" customFormat="1" ht="15.75">
      <c r="A135" s="24">
        <v>2</v>
      </c>
      <c r="B135" s="25">
        <v>706</v>
      </c>
      <c r="C135" s="26" t="s">
        <v>411</v>
      </c>
      <c r="D135" s="199" t="s">
        <v>197</v>
      </c>
      <c r="E135" s="83" t="s">
        <v>184</v>
      </c>
      <c r="F135" s="118" t="str">
        <f>CONCATENATE(I135,"",J135)</f>
        <v>54,5</v>
      </c>
      <c r="G135" s="214"/>
      <c r="H135" s="118">
        <f>LOOKUP(K135,$AQ$2:$AX$2,$AQ$1:$AX$1)</f>
        <v>2</v>
      </c>
      <c r="I135" s="172"/>
      <c r="J135" s="173" t="s">
        <v>497</v>
      </c>
      <c r="K135" s="174">
        <f>((I135*100)+J135)</f>
        <v>54.5</v>
      </c>
      <c r="L135" s="220" t="s">
        <v>397</v>
      </c>
      <c r="M135" s="46">
        <v>2</v>
      </c>
      <c r="N135" s="46"/>
      <c r="O135" s="46"/>
      <c r="P135" s="46"/>
      <c r="Q135" s="46"/>
      <c r="R135" s="47"/>
      <c r="S135" s="49"/>
      <c r="Y135" s="47"/>
      <c r="Z135" s="49"/>
      <c r="AB135" s="50"/>
    </row>
    <row r="136" spans="1:28" s="5" customFormat="1" ht="15.75">
      <c r="A136" s="24"/>
      <c r="B136" s="25">
        <v>1</v>
      </c>
      <c r="C136" s="26" t="s">
        <v>410</v>
      </c>
      <c r="D136" s="199" t="s">
        <v>197</v>
      </c>
      <c r="E136" s="83" t="s">
        <v>77</v>
      </c>
      <c r="F136" s="118" t="str">
        <f>CONCATENATE(I136,"",J136)</f>
        <v>н.я.</v>
      </c>
      <c r="G136" s="214"/>
      <c r="H136" s="118"/>
      <c r="I136" s="172"/>
      <c r="J136" s="173" t="s">
        <v>458</v>
      </c>
      <c r="K136" s="174" t="e">
        <f>((I136*100)+J136)</f>
        <v>#VALUE!</v>
      </c>
      <c r="L136" s="220" t="s">
        <v>109</v>
      </c>
      <c r="M136" s="46"/>
      <c r="N136" s="46"/>
      <c r="O136" s="46"/>
      <c r="P136" s="46"/>
      <c r="Q136" s="46"/>
      <c r="S136" s="49"/>
      <c r="Z136" s="49"/>
      <c r="AB136" s="50"/>
    </row>
    <row r="137" spans="1:26" s="1" customFormat="1" ht="15.75" customHeight="1">
      <c r="A137" s="271" t="s">
        <v>276</v>
      </c>
      <c r="B137" s="27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S137" s="35"/>
      <c r="Z137" s="35"/>
    </row>
    <row r="138" spans="1:26" s="1" customFormat="1" ht="15.75" customHeight="1">
      <c r="A138" s="266" t="s">
        <v>37</v>
      </c>
      <c r="B138" s="266"/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S138" s="37"/>
      <c r="Z138" s="37"/>
    </row>
    <row r="139" spans="1:28" s="3" customFormat="1" ht="26.25" customHeight="1">
      <c r="A139" s="114" t="s">
        <v>28</v>
      </c>
      <c r="B139" s="114" t="s">
        <v>18</v>
      </c>
      <c r="C139" s="114" t="s">
        <v>19</v>
      </c>
      <c r="D139" s="206" t="s">
        <v>20</v>
      </c>
      <c r="E139" s="255" t="s">
        <v>21</v>
      </c>
      <c r="F139" s="171" t="s">
        <v>22</v>
      </c>
      <c r="G139" s="218"/>
      <c r="H139" s="171" t="s">
        <v>33</v>
      </c>
      <c r="I139" s="171" t="s">
        <v>34</v>
      </c>
      <c r="J139" s="171" t="s">
        <v>35</v>
      </c>
      <c r="K139" s="114"/>
      <c r="L139" s="217" t="s">
        <v>25</v>
      </c>
      <c r="M139" s="267" t="s">
        <v>36</v>
      </c>
      <c r="N139" s="268"/>
      <c r="O139" s="269"/>
      <c r="P139" s="127" t="s">
        <v>27</v>
      </c>
      <c r="Q139" s="128" t="s">
        <v>28</v>
      </c>
      <c r="S139" s="41"/>
      <c r="T139" s="42"/>
      <c r="U139" s="42"/>
      <c r="V139" s="42"/>
      <c r="Z139" s="41"/>
      <c r="AA139" s="42"/>
      <c r="AB139" s="43"/>
    </row>
    <row r="140" spans="1:28" s="5" customFormat="1" ht="15">
      <c r="A140" s="24">
        <v>1</v>
      </c>
      <c r="B140" s="25">
        <v>527</v>
      </c>
      <c r="C140" s="26" t="s">
        <v>396</v>
      </c>
      <c r="D140" s="230" t="s">
        <v>93</v>
      </c>
      <c r="E140" s="46" t="s">
        <v>184</v>
      </c>
      <c r="F140" s="118" t="str">
        <f aca="true" t="shared" si="24" ref="F140:F154">CONCATENATE(I140,":",J140)</f>
        <v>2:07,4</v>
      </c>
      <c r="G140" s="214"/>
      <c r="H140" s="25">
        <f aca="true" t="shared" si="25" ref="H140:H153">LOOKUP(K140,$AZ$2:$BG$2,$AZ$1:$BG$1)</f>
        <v>2</v>
      </c>
      <c r="I140" s="172">
        <v>2</v>
      </c>
      <c r="J140" s="173" t="s">
        <v>557</v>
      </c>
      <c r="K140" s="174">
        <f aca="true" t="shared" si="26" ref="K140:K154">((I140*100)+J140)</f>
        <v>207.4</v>
      </c>
      <c r="L140" s="196" t="s">
        <v>423</v>
      </c>
      <c r="M140" s="46"/>
      <c r="N140" s="46"/>
      <c r="O140" s="46"/>
      <c r="P140" s="46"/>
      <c r="Q140" s="46"/>
      <c r="S140" s="51"/>
      <c r="Z140" s="51"/>
      <c r="AB140" s="50"/>
    </row>
    <row r="141" spans="1:28" s="5" customFormat="1" ht="15">
      <c r="A141" s="24">
        <v>2</v>
      </c>
      <c r="B141" s="25">
        <v>58</v>
      </c>
      <c r="C141" s="26" t="s">
        <v>422</v>
      </c>
      <c r="D141" s="201" t="s">
        <v>93</v>
      </c>
      <c r="E141" s="46" t="s">
        <v>261</v>
      </c>
      <c r="F141" s="118" t="str">
        <f t="shared" si="24"/>
        <v>2:10,3</v>
      </c>
      <c r="G141" s="214"/>
      <c r="H141" s="25">
        <f t="shared" si="25"/>
        <v>3</v>
      </c>
      <c r="I141" s="172">
        <v>2</v>
      </c>
      <c r="J141" s="173" t="s">
        <v>558</v>
      </c>
      <c r="K141" s="174">
        <f t="shared" si="26"/>
        <v>210.3</v>
      </c>
      <c r="L141" s="214" t="s">
        <v>262</v>
      </c>
      <c r="M141" s="46"/>
      <c r="N141" s="46"/>
      <c r="O141" s="46"/>
      <c r="P141" s="46"/>
      <c r="Q141" s="46"/>
      <c r="S141" s="49"/>
      <c r="Z141" s="49"/>
      <c r="AB141" s="50"/>
    </row>
    <row r="142" spans="1:27" s="5" customFormat="1" ht="15">
      <c r="A142" s="24">
        <v>3</v>
      </c>
      <c r="B142" s="25">
        <v>303</v>
      </c>
      <c r="C142" s="26" t="s">
        <v>420</v>
      </c>
      <c r="D142" s="199" t="s">
        <v>90</v>
      </c>
      <c r="E142" s="46" t="s">
        <v>261</v>
      </c>
      <c r="F142" s="118" t="str">
        <f t="shared" si="24"/>
        <v>2:13,7</v>
      </c>
      <c r="G142" s="214"/>
      <c r="H142" s="25">
        <f t="shared" si="25"/>
        <v>3</v>
      </c>
      <c r="I142" s="172">
        <v>2</v>
      </c>
      <c r="J142" s="173" t="s">
        <v>559</v>
      </c>
      <c r="K142" s="174">
        <f t="shared" si="26"/>
        <v>213.7</v>
      </c>
      <c r="L142" s="196" t="s">
        <v>262</v>
      </c>
      <c r="M142" s="46"/>
      <c r="N142" s="46"/>
      <c r="O142" s="46"/>
      <c r="P142" s="46"/>
      <c r="Q142" s="46"/>
      <c r="T142" s="50"/>
      <c r="U142" s="50"/>
      <c r="V142" s="50"/>
      <c r="AA142" s="50"/>
    </row>
    <row r="143" spans="1:28" s="5" customFormat="1" ht="15">
      <c r="A143" s="24">
        <v>4</v>
      </c>
      <c r="B143" s="25">
        <v>448</v>
      </c>
      <c r="C143" s="26" t="s">
        <v>398</v>
      </c>
      <c r="D143" s="199" t="s">
        <v>93</v>
      </c>
      <c r="E143" s="46" t="s">
        <v>91</v>
      </c>
      <c r="F143" s="118" t="str">
        <f t="shared" si="24"/>
        <v>2:14,6</v>
      </c>
      <c r="G143" s="214"/>
      <c r="H143" s="25">
        <f t="shared" si="25"/>
        <v>3</v>
      </c>
      <c r="I143" s="172">
        <v>2</v>
      </c>
      <c r="J143" s="173" t="s">
        <v>472</v>
      </c>
      <c r="K143" s="174">
        <f t="shared" si="26"/>
        <v>214.6</v>
      </c>
      <c r="L143" s="196" t="s">
        <v>218</v>
      </c>
      <c r="M143" s="46"/>
      <c r="N143" s="46"/>
      <c r="O143" s="46"/>
      <c r="P143" s="46"/>
      <c r="Q143" s="46"/>
      <c r="S143" s="51"/>
      <c r="Z143" s="51"/>
      <c r="AB143" s="50"/>
    </row>
    <row r="144" spans="1:28" s="5" customFormat="1" ht="15">
      <c r="A144" s="24">
        <v>5</v>
      </c>
      <c r="B144" s="25">
        <v>57</v>
      </c>
      <c r="C144" s="26" t="s">
        <v>416</v>
      </c>
      <c r="D144" s="199" t="s">
        <v>98</v>
      </c>
      <c r="E144" s="46" t="s">
        <v>258</v>
      </c>
      <c r="F144" s="118" t="str">
        <f t="shared" si="24"/>
        <v>2:15,6</v>
      </c>
      <c r="G144" s="214"/>
      <c r="H144" s="25">
        <f t="shared" si="25"/>
        <v>3</v>
      </c>
      <c r="I144" s="172">
        <v>2</v>
      </c>
      <c r="J144" s="173" t="s">
        <v>550</v>
      </c>
      <c r="K144" s="174">
        <f t="shared" si="26"/>
        <v>215.6</v>
      </c>
      <c r="L144" s="196" t="s">
        <v>259</v>
      </c>
      <c r="M144" s="46"/>
      <c r="N144" s="46"/>
      <c r="O144" s="46"/>
      <c r="P144" s="46"/>
      <c r="Q144" s="46"/>
      <c r="S144" s="51"/>
      <c r="Z144" s="51"/>
      <c r="AB144" s="50"/>
    </row>
    <row r="145" spans="1:28" s="5" customFormat="1" ht="15">
      <c r="A145" s="24">
        <v>6</v>
      </c>
      <c r="B145" s="25">
        <v>4</v>
      </c>
      <c r="C145" s="26" t="s">
        <v>424</v>
      </c>
      <c r="D145" s="199" t="s">
        <v>90</v>
      </c>
      <c r="E145" s="46" t="s">
        <v>258</v>
      </c>
      <c r="F145" s="118" t="str">
        <f t="shared" si="24"/>
        <v>2:16,6</v>
      </c>
      <c r="G145" s="214"/>
      <c r="H145" s="25">
        <f t="shared" si="25"/>
        <v>3</v>
      </c>
      <c r="I145" s="172">
        <v>2</v>
      </c>
      <c r="J145" s="173" t="s">
        <v>560</v>
      </c>
      <c r="K145" s="174">
        <f t="shared" si="26"/>
        <v>216.6</v>
      </c>
      <c r="L145" s="196" t="s">
        <v>259</v>
      </c>
      <c r="M145" s="46"/>
      <c r="N145" s="46"/>
      <c r="O145" s="46"/>
      <c r="P145" s="46"/>
      <c r="Q145" s="46"/>
      <c r="S145" s="51"/>
      <c r="Z145" s="51"/>
      <c r="AB145" s="50"/>
    </row>
    <row r="146" spans="1:28" s="5" customFormat="1" ht="15">
      <c r="A146" s="24">
        <v>7</v>
      </c>
      <c r="B146" s="25">
        <v>19</v>
      </c>
      <c r="C146" s="26" t="s">
        <v>417</v>
      </c>
      <c r="D146" s="199" t="s">
        <v>98</v>
      </c>
      <c r="E146" s="46" t="s">
        <v>258</v>
      </c>
      <c r="F146" s="118" t="str">
        <f t="shared" si="24"/>
        <v>2:20,2</v>
      </c>
      <c r="G146" s="214"/>
      <c r="H146" s="25" t="str">
        <f t="shared" si="25"/>
        <v>1юн</v>
      </c>
      <c r="I146" s="172">
        <v>2</v>
      </c>
      <c r="J146" s="173" t="s">
        <v>551</v>
      </c>
      <c r="K146" s="174">
        <f t="shared" si="26"/>
        <v>220.2</v>
      </c>
      <c r="L146" s="196" t="s">
        <v>259</v>
      </c>
      <c r="M146" s="46"/>
      <c r="N146" s="46"/>
      <c r="O146" s="46"/>
      <c r="P146" s="46"/>
      <c r="Q146" s="46"/>
      <c r="S146" s="51"/>
      <c r="Z146" s="51"/>
      <c r="AB146" s="50"/>
    </row>
    <row r="147" spans="1:84" s="142" customFormat="1" ht="15">
      <c r="A147" s="24">
        <v>8</v>
      </c>
      <c r="B147" s="25">
        <v>8</v>
      </c>
      <c r="C147" s="26" t="s">
        <v>425</v>
      </c>
      <c r="D147" s="199" t="s">
        <v>93</v>
      </c>
      <c r="E147" s="151" t="s">
        <v>258</v>
      </c>
      <c r="F147" s="118" t="str">
        <f t="shared" si="24"/>
        <v>2:22,3</v>
      </c>
      <c r="G147" s="214"/>
      <c r="H147" s="25" t="str">
        <f t="shared" si="25"/>
        <v>1юн</v>
      </c>
      <c r="I147" s="172">
        <v>2</v>
      </c>
      <c r="J147" s="173" t="s">
        <v>561</v>
      </c>
      <c r="K147" s="174">
        <f t="shared" si="26"/>
        <v>222.3</v>
      </c>
      <c r="L147" s="196" t="s">
        <v>259</v>
      </c>
      <c r="M147" s="46"/>
      <c r="N147" s="46"/>
      <c r="O147" s="46"/>
      <c r="P147" s="46"/>
      <c r="Q147" s="46"/>
      <c r="R147" s="5"/>
      <c r="S147" s="51"/>
      <c r="T147" s="5"/>
      <c r="U147" s="5"/>
      <c r="V147" s="5"/>
      <c r="W147" s="5"/>
      <c r="X147" s="5"/>
      <c r="Y147" s="5"/>
      <c r="Z147" s="51"/>
      <c r="AA147" s="5"/>
      <c r="AB147" s="50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</row>
    <row r="148" spans="1:28" s="5" customFormat="1" ht="15">
      <c r="A148" s="24">
        <v>9</v>
      </c>
      <c r="B148" s="25">
        <v>734</v>
      </c>
      <c r="C148" s="26" t="s">
        <v>421</v>
      </c>
      <c r="D148" s="199" t="s">
        <v>98</v>
      </c>
      <c r="E148" s="46" t="s">
        <v>261</v>
      </c>
      <c r="F148" s="118" t="str">
        <f t="shared" si="24"/>
        <v>2:23,0</v>
      </c>
      <c r="G148" s="214"/>
      <c r="H148" s="25" t="str">
        <f t="shared" si="25"/>
        <v>1юн</v>
      </c>
      <c r="I148" s="172">
        <v>2</v>
      </c>
      <c r="J148" s="173" t="s">
        <v>563</v>
      </c>
      <c r="K148" s="174">
        <f t="shared" si="26"/>
        <v>223</v>
      </c>
      <c r="L148" s="196" t="s">
        <v>262</v>
      </c>
      <c r="M148" s="46"/>
      <c r="N148" s="46"/>
      <c r="O148" s="46"/>
      <c r="P148" s="46"/>
      <c r="Q148" s="46"/>
      <c r="R148" s="47"/>
      <c r="S148" s="49"/>
      <c r="Y148" s="47"/>
      <c r="Z148" s="49"/>
      <c r="AB148" s="50"/>
    </row>
    <row r="149" spans="1:28" s="5" customFormat="1" ht="15">
      <c r="A149" s="24">
        <v>10</v>
      </c>
      <c r="B149" s="25">
        <v>736</v>
      </c>
      <c r="C149" s="26" t="s">
        <v>413</v>
      </c>
      <c r="D149" s="199" t="s">
        <v>106</v>
      </c>
      <c r="E149" s="46" t="s">
        <v>261</v>
      </c>
      <c r="F149" s="118" t="str">
        <f t="shared" si="24"/>
        <v>2:24,3</v>
      </c>
      <c r="G149" s="214"/>
      <c r="H149" s="25" t="str">
        <f t="shared" si="25"/>
        <v>1юн</v>
      </c>
      <c r="I149" s="172">
        <v>2</v>
      </c>
      <c r="J149" s="173" t="s">
        <v>552</v>
      </c>
      <c r="K149" s="174">
        <f t="shared" si="26"/>
        <v>224.3</v>
      </c>
      <c r="L149" s="196" t="s">
        <v>262</v>
      </c>
      <c r="M149" s="46"/>
      <c r="N149" s="46"/>
      <c r="O149" s="46"/>
      <c r="P149" s="46"/>
      <c r="Q149" s="46"/>
      <c r="R149" s="47"/>
      <c r="S149" s="49"/>
      <c r="Y149" s="47"/>
      <c r="Z149" s="49"/>
      <c r="AB149" s="50"/>
    </row>
    <row r="150" spans="1:28" s="5" customFormat="1" ht="15">
      <c r="A150" s="24">
        <v>11</v>
      </c>
      <c r="B150" s="25">
        <v>27</v>
      </c>
      <c r="C150" s="26" t="s">
        <v>418</v>
      </c>
      <c r="D150" s="230" t="s">
        <v>84</v>
      </c>
      <c r="E150" s="46" t="s">
        <v>258</v>
      </c>
      <c r="F150" s="118" t="str">
        <f t="shared" si="24"/>
        <v>2:31,2</v>
      </c>
      <c r="G150" s="214"/>
      <c r="H150" s="25" t="str">
        <f t="shared" si="25"/>
        <v>2юн</v>
      </c>
      <c r="I150" s="172">
        <v>2</v>
      </c>
      <c r="J150" s="173" t="s">
        <v>553</v>
      </c>
      <c r="K150" s="174">
        <f t="shared" si="26"/>
        <v>231.2</v>
      </c>
      <c r="L150" s="196" t="s">
        <v>259</v>
      </c>
      <c r="M150" s="46"/>
      <c r="N150" s="46"/>
      <c r="O150" s="46"/>
      <c r="P150" s="46"/>
      <c r="Q150" s="46"/>
      <c r="S150" s="51"/>
      <c r="Z150" s="51"/>
      <c r="AB150" s="50"/>
    </row>
    <row r="151" spans="1:28" s="5" customFormat="1" ht="15">
      <c r="A151" s="24">
        <v>12</v>
      </c>
      <c r="B151" s="25">
        <v>73</v>
      </c>
      <c r="C151" s="26" t="s">
        <v>415</v>
      </c>
      <c r="D151" s="199" t="s">
        <v>106</v>
      </c>
      <c r="E151" s="46" t="s">
        <v>258</v>
      </c>
      <c r="F151" s="118" t="str">
        <f t="shared" si="24"/>
        <v>2:35,7</v>
      </c>
      <c r="G151" s="214"/>
      <c r="H151" s="25" t="str">
        <f t="shared" si="25"/>
        <v>2юн</v>
      </c>
      <c r="I151" s="172">
        <v>2</v>
      </c>
      <c r="J151" s="173" t="s">
        <v>554</v>
      </c>
      <c r="K151" s="174">
        <f t="shared" si="26"/>
        <v>235.7</v>
      </c>
      <c r="L151" s="196" t="s">
        <v>259</v>
      </c>
      <c r="M151" s="46"/>
      <c r="N151" s="46"/>
      <c r="O151" s="46"/>
      <c r="P151" s="46"/>
      <c r="Q151" s="46"/>
      <c r="S151" s="49"/>
      <c r="Z151" s="49"/>
      <c r="AB151" s="50"/>
    </row>
    <row r="152" spans="1:27" s="5" customFormat="1" ht="15">
      <c r="A152" s="24">
        <v>13</v>
      </c>
      <c r="B152" s="25">
        <v>14</v>
      </c>
      <c r="C152" s="26" t="s">
        <v>412</v>
      </c>
      <c r="D152" s="199" t="s">
        <v>106</v>
      </c>
      <c r="E152" s="46" t="s">
        <v>261</v>
      </c>
      <c r="F152" s="118" t="str">
        <f t="shared" si="24"/>
        <v>2:42,4</v>
      </c>
      <c r="G152" s="214"/>
      <c r="H152" s="25" t="str">
        <f t="shared" si="25"/>
        <v>2юн</v>
      </c>
      <c r="I152" s="172">
        <v>2</v>
      </c>
      <c r="J152" s="173" t="s">
        <v>555</v>
      </c>
      <c r="K152" s="174">
        <f t="shared" si="26"/>
        <v>242.4</v>
      </c>
      <c r="L152" s="196" t="s">
        <v>262</v>
      </c>
      <c r="M152" s="46"/>
      <c r="N152" s="46"/>
      <c r="O152" s="46"/>
      <c r="P152" s="46"/>
      <c r="Q152" s="46"/>
      <c r="T152" s="50"/>
      <c r="U152" s="50"/>
      <c r="V152" s="50"/>
      <c r="AA152" s="50"/>
    </row>
    <row r="153" spans="1:28" s="5" customFormat="1" ht="15">
      <c r="A153" s="24">
        <v>14</v>
      </c>
      <c r="B153" s="25">
        <v>23</v>
      </c>
      <c r="C153" s="26" t="s">
        <v>419</v>
      </c>
      <c r="D153" s="199" t="s">
        <v>84</v>
      </c>
      <c r="E153" s="151" t="s">
        <v>258</v>
      </c>
      <c r="F153" s="118" t="str">
        <f t="shared" si="24"/>
        <v>2:43,8</v>
      </c>
      <c r="G153" s="214"/>
      <c r="H153" s="25" t="str">
        <f t="shared" si="25"/>
        <v>3юн</v>
      </c>
      <c r="I153" s="172">
        <v>2</v>
      </c>
      <c r="J153" s="173" t="s">
        <v>556</v>
      </c>
      <c r="K153" s="174">
        <f t="shared" si="26"/>
        <v>243.8</v>
      </c>
      <c r="L153" s="196" t="s">
        <v>259</v>
      </c>
      <c r="M153" s="46"/>
      <c r="N153" s="46"/>
      <c r="O153" s="46"/>
      <c r="P153" s="46"/>
      <c r="Q153" s="46"/>
      <c r="S153" s="51"/>
      <c r="Z153" s="51"/>
      <c r="AB153" s="50"/>
    </row>
    <row r="154" spans="1:28" s="5" customFormat="1" ht="15">
      <c r="A154" s="24"/>
      <c r="B154" s="25">
        <v>25</v>
      </c>
      <c r="C154" s="26" t="s">
        <v>414</v>
      </c>
      <c r="D154" s="201" t="s">
        <v>98</v>
      </c>
      <c r="E154" s="46" t="s">
        <v>258</v>
      </c>
      <c r="F154" s="118" t="str">
        <f>CONCATENATE(I154,"",J154)</f>
        <v>н.я.</v>
      </c>
      <c r="G154" s="214"/>
      <c r="H154" s="25"/>
      <c r="I154" s="172" t="s">
        <v>458</v>
      </c>
      <c r="J154" s="173"/>
      <c r="K154" s="174" t="e">
        <f t="shared" si="26"/>
        <v>#VALUE!</v>
      </c>
      <c r="L154" s="214" t="s">
        <v>259</v>
      </c>
      <c r="M154" s="46"/>
      <c r="N154" s="46"/>
      <c r="O154" s="46"/>
      <c r="P154" s="46"/>
      <c r="Q154" s="46"/>
      <c r="S154" s="49"/>
      <c r="Z154" s="49"/>
      <c r="AB154" s="50"/>
    </row>
    <row r="155" spans="1:26" s="1" customFormat="1" ht="15.75" customHeight="1">
      <c r="A155" s="271" t="s">
        <v>568</v>
      </c>
      <c r="B155" s="271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S155" s="35"/>
      <c r="Z155" s="35"/>
    </row>
    <row r="156" spans="1:26" s="1" customFormat="1" ht="15.75" customHeight="1">
      <c r="A156" s="266" t="s">
        <v>37</v>
      </c>
      <c r="B156" s="266"/>
      <c r="C156" s="266"/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S156" s="37"/>
      <c r="Z156" s="37"/>
    </row>
    <row r="157" spans="1:28" s="3" customFormat="1" ht="26.25" customHeight="1">
      <c r="A157" s="114" t="s">
        <v>28</v>
      </c>
      <c r="B157" s="114" t="s">
        <v>18</v>
      </c>
      <c r="C157" s="114" t="s">
        <v>19</v>
      </c>
      <c r="D157" s="206" t="s">
        <v>20</v>
      </c>
      <c r="E157" s="255" t="s">
        <v>21</v>
      </c>
      <c r="F157" s="171" t="s">
        <v>22</v>
      </c>
      <c r="G157" s="218"/>
      <c r="H157" s="171" t="s">
        <v>33</v>
      </c>
      <c r="I157" s="171" t="s">
        <v>34</v>
      </c>
      <c r="J157" s="171" t="s">
        <v>35</v>
      </c>
      <c r="K157" s="114"/>
      <c r="L157" s="217" t="s">
        <v>25</v>
      </c>
      <c r="M157" s="267" t="s">
        <v>36</v>
      </c>
      <c r="N157" s="268"/>
      <c r="O157" s="269"/>
      <c r="P157" s="127" t="s">
        <v>27</v>
      </c>
      <c r="Q157" s="128" t="s">
        <v>28</v>
      </c>
      <c r="S157" s="41"/>
      <c r="T157" s="42"/>
      <c r="U157" s="42"/>
      <c r="V157" s="42"/>
      <c r="Z157" s="41"/>
      <c r="AA157" s="42"/>
      <c r="AB157" s="43"/>
    </row>
    <row r="158" spans="1:28" s="5" customFormat="1" ht="15">
      <c r="A158" s="24">
        <v>1</v>
      </c>
      <c r="B158" s="25">
        <v>47</v>
      </c>
      <c r="C158" s="26" t="s">
        <v>429</v>
      </c>
      <c r="D158" s="201" t="s">
        <v>76</v>
      </c>
      <c r="E158" s="46" t="s">
        <v>184</v>
      </c>
      <c r="F158" s="118" t="str">
        <f>CONCATENATE(I158,":",J158)</f>
        <v>2:04,0</v>
      </c>
      <c r="G158" s="214"/>
      <c r="H158" s="25">
        <f>LOOKUP(K158,$AZ$2:$BG$2,$AZ$1:$BG$1)</f>
        <v>2</v>
      </c>
      <c r="I158" s="172">
        <v>2</v>
      </c>
      <c r="J158" s="173" t="s">
        <v>564</v>
      </c>
      <c r="K158" s="174">
        <f>((I158*100)+J158)</f>
        <v>204</v>
      </c>
      <c r="L158" s="214" t="s">
        <v>274</v>
      </c>
      <c r="M158" s="46"/>
      <c r="N158" s="46"/>
      <c r="O158" s="46"/>
      <c r="P158" s="46"/>
      <c r="Q158" s="46"/>
      <c r="S158" s="49"/>
      <c r="Z158" s="49"/>
      <c r="AB158" s="50"/>
    </row>
    <row r="159" spans="1:27" s="5" customFormat="1" ht="15">
      <c r="A159" s="24">
        <v>2</v>
      </c>
      <c r="B159" s="25">
        <v>139</v>
      </c>
      <c r="C159" s="26" t="s">
        <v>405</v>
      </c>
      <c r="D159" s="230" t="s">
        <v>76</v>
      </c>
      <c r="E159" s="46" t="s">
        <v>184</v>
      </c>
      <c r="F159" s="118" t="str">
        <f>CONCATENATE(I159,":",J159)</f>
        <v>2:04,1</v>
      </c>
      <c r="G159" s="214"/>
      <c r="H159" s="25">
        <f>LOOKUP(K159,$AZ$2:$BG$2,$AZ$1:$BG$1)</f>
        <v>2</v>
      </c>
      <c r="I159" s="172">
        <v>2</v>
      </c>
      <c r="J159" s="173" t="s">
        <v>565</v>
      </c>
      <c r="K159" s="174">
        <f>((I159*100)+J159)</f>
        <v>204.1</v>
      </c>
      <c r="L159" s="196" t="s">
        <v>428</v>
      </c>
      <c r="M159" s="46"/>
      <c r="N159" s="46"/>
      <c r="O159" s="46"/>
      <c r="P159" s="46"/>
      <c r="Q159" s="46"/>
      <c r="T159" s="50"/>
      <c r="U159" s="50"/>
      <c r="V159" s="50"/>
      <c r="AA159" s="50"/>
    </row>
    <row r="160" spans="1:28" s="5" customFormat="1" ht="15">
      <c r="A160" s="24">
        <v>3</v>
      </c>
      <c r="B160" s="25">
        <v>442</v>
      </c>
      <c r="C160" s="26" t="s">
        <v>432</v>
      </c>
      <c r="D160" s="199" t="s">
        <v>174</v>
      </c>
      <c r="E160" s="46" t="s">
        <v>77</v>
      </c>
      <c r="F160" s="118" t="str">
        <f>CONCATENATE(I160,":",J160)</f>
        <v>2:09,9</v>
      </c>
      <c r="G160" s="214"/>
      <c r="H160" s="25">
        <f>LOOKUP(K160,$AZ$2:$BG$2,$AZ$1:$BG$1)</f>
        <v>2</v>
      </c>
      <c r="I160" s="172">
        <v>2</v>
      </c>
      <c r="J160" s="173" t="s">
        <v>469</v>
      </c>
      <c r="K160" s="174">
        <f>((I160*100)+J160)</f>
        <v>209.9</v>
      </c>
      <c r="L160" s="196" t="s">
        <v>122</v>
      </c>
      <c r="M160" s="46"/>
      <c r="N160" s="46"/>
      <c r="O160" s="46"/>
      <c r="P160" s="46"/>
      <c r="Q160" s="46"/>
      <c r="S160" s="51"/>
      <c r="Z160" s="51"/>
      <c r="AB160" s="50"/>
    </row>
    <row r="161" spans="1:28" s="5" customFormat="1" ht="15">
      <c r="A161" s="24">
        <v>4</v>
      </c>
      <c r="B161" s="25">
        <v>171</v>
      </c>
      <c r="C161" s="26" t="s">
        <v>431</v>
      </c>
      <c r="D161" s="199" t="s">
        <v>174</v>
      </c>
      <c r="E161" s="46" t="s">
        <v>184</v>
      </c>
      <c r="F161" s="118" t="str">
        <f>CONCATENATE(I161,":",J161)</f>
        <v>2:15,4</v>
      </c>
      <c r="G161" s="214"/>
      <c r="H161" s="25">
        <f>LOOKUP(K161,$AZ$2:$BG$2,$AZ$1:$BG$1)</f>
        <v>3</v>
      </c>
      <c r="I161" s="172">
        <v>2</v>
      </c>
      <c r="J161" s="173" t="s">
        <v>567</v>
      </c>
      <c r="K161" s="174">
        <f>((I161*100)+J161)</f>
        <v>215.4</v>
      </c>
      <c r="L161" s="196" t="s">
        <v>274</v>
      </c>
      <c r="M161" s="46"/>
      <c r="N161" s="46"/>
      <c r="O161" s="46"/>
      <c r="P161" s="46"/>
      <c r="Q161" s="46"/>
      <c r="S161" s="51"/>
      <c r="Z161" s="51"/>
      <c r="AB161" s="50"/>
    </row>
    <row r="162" spans="1:26" s="1" customFormat="1" ht="15.75" customHeight="1">
      <c r="A162" s="271" t="s">
        <v>463</v>
      </c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S162" s="35"/>
      <c r="Z162" s="35"/>
    </row>
    <row r="163" spans="1:26" s="1" customFormat="1" ht="15.75" customHeight="1">
      <c r="A163" s="266" t="s">
        <v>37</v>
      </c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S163" s="37"/>
      <c r="Z163" s="37"/>
    </row>
    <row r="164" spans="1:28" s="3" customFormat="1" ht="26.25" customHeight="1">
      <c r="A164" s="114" t="s">
        <v>28</v>
      </c>
      <c r="B164" s="114" t="s">
        <v>18</v>
      </c>
      <c r="C164" s="114" t="s">
        <v>19</v>
      </c>
      <c r="D164" s="206" t="s">
        <v>20</v>
      </c>
      <c r="E164" s="255" t="s">
        <v>21</v>
      </c>
      <c r="F164" s="171" t="s">
        <v>22</v>
      </c>
      <c r="G164" s="218"/>
      <c r="H164" s="171" t="s">
        <v>33</v>
      </c>
      <c r="I164" s="171" t="s">
        <v>34</v>
      </c>
      <c r="J164" s="171" t="s">
        <v>35</v>
      </c>
      <c r="K164" s="114"/>
      <c r="L164" s="217" t="s">
        <v>25</v>
      </c>
      <c r="M164" s="267" t="s">
        <v>36</v>
      </c>
      <c r="N164" s="268"/>
      <c r="O164" s="269"/>
      <c r="P164" s="127" t="s">
        <v>27</v>
      </c>
      <c r="Q164" s="128" t="s">
        <v>28</v>
      </c>
      <c r="S164" s="41"/>
      <c r="T164" s="42"/>
      <c r="U164" s="42"/>
      <c r="V164" s="42"/>
      <c r="Z164" s="41"/>
      <c r="AA164" s="42"/>
      <c r="AB164" s="43"/>
    </row>
    <row r="165" spans="1:28" s="5" customFormat="1" ht="15">
      <c r="A165" s="24">
        <v>1</v>
      </c>
      <c r="B165" s="25">
        <v>706</v>
      </c>
      <c r="C165" s="26" t="s">
        <v>411</v>
      </c>
      <c r="D165" s="199" t="s">
        <v>197</v>
      </c>
      <c r="E165" s="46" t="s">
        <v>184</v>
      </c>
      <c r="F165" s="118" t="str">
        <f>CONCATENATE(I165,":",J165)</f>
        <v>2:05,1</v>
      </c>
      <c r="G165" s="214"/>
      <c r="H165" s="25">
        <f>LOOKUP(K165,$AZ$2:$BG$2,$AZ$1:$BG$1)</f>
        <v>2</v>
      </c>
      <c r="I165" s="172">
        <v>2</v>
      </c>
      <c r="J165" s="173" t="s">
        <v>566</v>
      </c>
      <c r="K165" s="174">
        <f>((I165*100)+J165)</f>
        <v>205.1</v>
      </c>
      <c r="L165" s="196" t="s">
        <v>430</v>
      </c>
      <c r="M165" s="46"/>
      <c r="N165" s="46"/>
      <c r="O165" s="46"/>
      <c r="P165" s="46"/>
      <c r="Q165" s="46"/>
      <c r="S165" s="49"/>
      <c r="Z165" s="49"/>
      <c r="AB165" s="50"/>
    </row>
    <row r="166" spans="1:28" s="5" customFormat="1" ht="15">
      <c r="A166" s="24"/>
      <c r="B166" s="25">
        <v>425</v>
      </c>
      <c r="C166" s="26" t="s">
        <v>426</v>
      </c>
      <c r="D166" s="199" t="s">
        <v>197</v>
      </c>
      <c r="E166" s="46" t="s">
        <v>91</v>
      </c>
      <c r="F166" s="254" t="str">
        <f>CONCATENATE(I166,"",J166)</f>
        <v>дисквал</v>
      </c>
      <c r="G166" s="214"/>
      <c r="H166" s="25"/>
      <c r="I166" s="172" t="s">
        <v>562</v>
      </c>
      <c r="J166" s="173"/>
      <c r="K166" s="174" t="e">
        <f>((I166*100)+J166)</f>
        <v>#VALUE!</v>
      </c>
      <c r="L166" s="196" t="s">
        <v>427</v>
      </c>
      <c r="M166" s="46"/>
      <c r="N166" s="46"/>
      <c r="O166" s="46"/>
      <c r="P166" s="46"/>
      <c r="Q166" s="46"/>
      <c r="R166" s="47"/>
      <c r="S166" s="49"/>
      <c r="Y166" s="47"/>
      <c r="Z166" s="49"/>
      <c r="AB166" s="50"/>
    </row>
    <row r="167" spans="1:26" s="1" customFormat="1" ht="15.75" customHeight="1">
      <c r="A167" s="271" t="s">
        <v>276</v>
      </c>
      <c r="B167" s="271"/>
      <c r="C167" s="271"/>
      <c r="D167" s="271"/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S167" s="35"/>
      <c r="Z167" s="35"/>
    </row>
    <row r="168" spans="1:26" s="1" customFormat="1" ht="15.75" customHeight="1">
      <c r="A168" s="266" t="s">
        <v>39</v>
      </c>
      <c r="B168" s="266"/>
      <c r="C168" s="266"/>
      <c r="D168" s="266"/>
      <c r="E168" s="266"/>
      <c r="F168" s="266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S168" s="37"/>
      <c r="Z168" s="37"/>
    </row>
    <row r="169" spans="1:28" s="3" customFormat="1" ht="26.25" customHeight="1">
      <c r="A169" s="114" t="s">
        <v>28</v>
      </c>
      <c r="B169" s="114" t="s">
        <v>18</v>
      </c>
      <c r="C169" s="114" t="s">
        <v>19</v>
      </c>
      <c r="D169" s="206" t="s">
        <v>20</v>
      </c>
      <c r="E169" s="255" t="s">
        <v>21</v>
      </c>
      <c r="F169" s="171" t="s">
        <v>22</v>
      </c>
      <c r="G169" s="218"/>
      <c r="H169" s="171" t="s">
        <v>33</v>
      </c>
      <c r="I169" s="171" t="s">
        <v>34</v>
      </c>
      <c r="J169" s="171" t="s">
        <v>35</v>
      </c>
      <c r="K169" s="114"/>
      <c r="L169" s="217" t="s">
        <v>25</v>
      </c>
      <c r="M169" s="267" t="s">
        <v>36</v>
      </c>
      <c r="N169" s="268"/>
      <c r="O169" s="269"/>
      <c r="P169" s="127" t="s">
        <v>27</v>
      </c>
      <c r="Q169" s="128" t="s">
        <v>28</v>
      </c>
      <c r="S169" s="41"/>
      <c r="T169" s="42"/>
      <c r="U169" s="42"/>
      <c r="V169" s="42"/>
      <c r="Z169" s="41"/>
      <c r="AA169" s="42"/>
      <c r="AB169" s="43"/>
    </row>
    <row r="170" spans="1:84" s="142" customFormat="1" ht="16.5" customHeight="1">
      <c r="A170" s="24">
        <v>1</v>
      </c>
      <c r="B170" s="25">
        <v>302</v>
      </c>
      <c r="C170" s="26" t="s">
        <v>436</v>
      </c>
      <c r="D170" s="199" t="s">
        <v>90</v>
      </c>
      <c r="E170" s="46" t="s">
        <v>437</v>
      </c>
      <c r="F170" s="118" t="str">
        <f>CONCATENATE(I170,":",J170)</f>
        <v>4:37,7</v>
      </c>
      <c r="G170" s="214"/>
      <c r="H170" s="25">
        <f>LOOKUP(K170,$BI$2:$BP$2,$BI$1:$BP$1)</f>
        <v>3</v>
      </c>
      <c r="I170" s="172">
        <v>4</v>
      </c>
      <c r="J170" s="173" t="s">
        <v>510</v>
      </c>
      <c r="K170" s="174">
        <f>((I170*100)+J170)</f>
        <v>437.7</v>
      </c>
      <c r="L170" s="196" t="s">
        <v>86</v>
      </c>
      <c r="M170" s="46"/>
      <c r="N170" s="46"/>
      <c r="O170" s="46"/>
      <c r="P170" s="46"/>
      <c r="Q170" s="46"/>
      <c r="R170" s="5"/>
      <c r="S170" s="49"/>
      <c r="T170" s="5"/>
      <c r="U170" s="5"/>
      <c r="V170" s="5"/>
      <c r="W170" s="5"/>
      <c r="X170" s="5"/>
      <c r="Y170" s="5"/>
      <c r="Z170" s="49"/>
      <c r="AA170" s="5"/>
      <c r="AB170" s="50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</row>
    <row r="171" spans="1:28" s="5" customFormat="1" ht="16.5" customHeight="1">
      <c r="A171" s="24">
        <v>2</v>
      </c>
      <c r="B171" s="25">
        <v>440</v>
      </c>
      <c r="C171" s="26" t="s">
        <v>434</v>
      </c>
      <c r="D171" s="199" t="s">
        <v>93</v>
      </c>
      <c r="E171" s="46" t="s">
        <v>91</v>
      </c>
      <c r="F171" s="118" t="str">
        <f>CONCATENATE(I171,":",J171)</f>
        <v>4:46,4</v>
      </c>
      <c r="G171" s="214"/>
      <c r="H171" s="25" t="str">
        <f>LOOKUP(K171,$BI$2:$BP$2,$BI$1:$BP$1)</f>
        <v>1юн</v>
      </c>
      <c r="I171" s="172">
        <v>4</v>
      </c>
      <c r="J171" s="173" t="s">
        <v>512</v>
      </c>
      <c r="K171" s="174">
        <f>((I171*100)+J171)</f>
        <v>446.4</v>
      </c>
      <c r="L171" s="196" t="s">
        <v>78</v>
      </c>
      <c r="M171" s="46"/>
      <c r="N171" s="46"/>
      <c r="O171" s="46"/>
      <c r="P171" s="46"/>
      <c r="Q171" s="46"/>
      <c r="R171" s="47"/>
      <c r="S171" s="49"/>
      <c r="Y171" s="47"/>
      <c r="Z171" s="49"/>
      <c r="AB171" s="50"/>
    </row>
    <row r="172" spans="1:28" s="5" customFormat="1" ht="16.5" customHeight="1">
      <c r="A172" s="24">
        <v>3</v>
      </c>
      <c r="B172" s="25">
        <v>305</v>
      </c>
      <c r="C172" s="26" t="s">
        <v>438</v>
      </c>
      <c r="D172" s="199" t="s">
        <v>98</v>
      </c>
      <c r="E172" s="46" t="s">
        <v>85</v>
      </c>
      <c r="F172" s="118" t="str">
        <f>CONCATENATE(I172,":",J172)</f>
        <v>4:57,1</v>
      </c>
      <c r="G172" s="214"/>
      <c r="H172" s="25" t="str">
        <f>LOOKUP(K172,$BI$2:$BP$2,$BI$1:$BP$1)</f>
        <v>1юн</v>
      </c>
      <c r="I172" s="172">
        <v>4</v>
      </c>
      <c r="J172" s="173" t="s">
        <v>513</v>
      </c>
      <c r="K172" s="174">
        <f>((I172*100)+J172)</f>
        <v>457.1</v>
      </c>
      <c r="L172" s="196" t="s">
        <v>95</v>
      </c>
      <c r="M172" s="46"/>
      <c r="N172" s="46"/>
      <c r="O172" s="46"/>
      <c r="P172" s="46"/>
      <c r="Q172" s="46"/>
      <c r="S172" s="51"/>
      <c r="Z172" s="51"/>
      <c r="AB172" s="50"/>
    </row>
    <row r="173" spans="1:28" s="5" customFormat="1" ht="16.5" customHeight="1">
      <c r="A173" s="24">
        <v>4</v>
      </c>
      <c r="B173" s="25">
        <v>5</v>
      </c>
      <c r="C173" s="26" t="s">
        <v>435</v>
      </c>
      <c r="D173" s="199" t="s">
        <v>93</v>
      </c>
      <c r="E173" s="46" t="s">
        <v>147</v>
      </c>
      <c r="F173" s="118" t="str">
        <f>CONCATENATE(I173,":",J173)</f>
        <v>5:17,4</v>
      </c>
      <c r="G173" s="214"/>
      <c r="H173" s="25" t="str">
        <f>LOOKUP(K173,$BI$2:$BP$2,$BI$1:$BP$1)</f>
        <v>2юн</v>
      </c>
      <c r="I173" s="172">
        <v>5</v>
      </c>
      <c r="J173" s="173" t="s">
        <v>514</v>
      </c>
      <c r="K173" s="174">
        <f>((I173*100)+J173)</f>
        <v>517.4</v>
      </c>
      <c r="L173" s="196" t="s">
        <v>148</v>
      </c>
      <c r="M173" s="46"/>
      <c r="N173" s="46"/>
      <c r="O173" s="46"/>
      <c r="P173" s="46"/>
      <c r="Q173" s="46"/>
      <c r="S173" s="49"/>
      <c r="Z173" s="49"/>
      <c r="AB173" s="50"/>
    </row>
    <row r="174" spans="1:27" s="5" customFormat="1" ht="16.5" customHeight="1">
      <c r="A174" s="24">
        <v>5</v>
      </c>
      <c r="B174" s="25">
        <v>656</v>
      </c>
      <c r="C174" s="26" t="s">
        <v>433</v>
      </c>
      <c r="D174" s="199" t="s">
        <v>90</v>
      </c>
      <c r="E174" s="46" t="s">
        <v>91</v>
      </c>
      <c r="F174" s="118" t="str">
        <f>CONCATENATE(I174,":",J174)</f>
        <v>5:23,9</v>
      </c>
      <c r="G174" s="214"/>
      <c r="H174" s="25" t="str">
        <f>LOOKUP(K174,$BI$2:$BP$2,$BI$1:$BP$1)</f>
        <v>2юн</v>
      </c>
      <c r="I174" s="172">
        <v>5</v>
      </c>
      <c r="J174" s="173" t="s">
        <v>515</v>
      </c>
      <c r="K174" s="174">
        <f>((I174*100)+J174)</f>
        <v>523.9</v>
      </c>
      <c r="L174" s="214" t="s">
        <v>78</v>
      </c>
      <c r="M174" s="46"/>
      <c r="N174" s="46"/>
      <c r="O174" s="46"/>
      <c r="P174" s="46"/>
      <c r="Q174" s="46"/>
      <c r="T174" s="50"/>
      <c r="U174" s="50"/>
      <c r="V174" s="50"/>
      <c r="AA174" s="50"/>
    </row>
    <row r="175" spans="1:26" s="1" customFormat="1" ht="15.75" customHeight="1">
      <c r="A175" s="271" t="s">
        <v>462</v>
      </c>
      <c r="B175" s="271"/>
      <c r="C175" s="271"/>
      <c r="D175" s="271"/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S175" s="35"/>
      <c r="Z175" s="35"/>
    </row>
    <row r="176" spans="1:26" s="1" customFormat="1" ht="15.75" customHeight="1">
      <c r="A176" s="266" t="s">
        <v>39</v>
      </c>
      <c r="B176" s="266"/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S176" s="37"/>
      <c r="Z176" s="37"/>
    </row>
    <row r="177" spans="1:28" s="3" customFormat="1" ht="26.25" customHeight="1">
      <c r="A177" s="114" t="s">
        <v>28</v>
      </c>
      <c r="B177" s="114" t="s">
        <v>18</v>
      </c>
      <c r="C177" s="114" t="s">
        <v>19</v>
      </c>
      <c r="D177" s="206" t="s">
        <v>20</v>
      </c>
      <c r="E177" s="255" t="s">
        <v>21</v>
      </c>
      <c r="F177" s="171" t="s">
        <v>22</v>
      </c>
      <c r="G177" s="218"/>
      <c r="H177" s="171" t="s">
        <v>33</v>
      </c>
      <c r="I177" s="171" t="s">
        <v>34</v>
      </c>
      <c r="J177" s="171" t="s">
        <v>35</v>
      </c>
      <c r="K177" s="114"/>
      <c r="L177" s="217" t="s">
        <v>25</v>
      </c>
      <c r="M177" s="267" t="s">
        <v>36</v>
      </c>
      <c r="N177" s="268"/>
      <c r="O177" s="269"/>
      <c r="P177" s="127" t="s">
        <v>27</v>
      </c>
      <c r="Q177" s="128" t="s">
        <v>28</v>
      </c>
      <c r="S177" s="41"/>
      <c r="T177" s="42"/>
      <c r="U177" s="42"/>
      <c r="V177" s="42"/>
      <c r="Z177" s="41"/>
      <c r="AA177" s="42"/>
      <c r="AB177" s="43"/>
    </row>
    <row r="178" spans="1:28" s="5" customFormat="1" ht="16.5" customHeight="1">
      <c r="A178" s="24">
        <v>1</v>
      </c>
      <c r="B178" s="25">
        <v>45</v>
      </c>
      <c r="C178" s="26" t="s">
        <v>439</v>
      </c>
      <c r="D178" s="199" t="s">
        <v>174</v>
      </c>
      <c r="E178" s="46" t="s">
        <v>440</v>
      </c>
      <c r="F178" s="118" t="str">
        <f>CONCATENATE(I178,":",J178)</f>
        <v>4:13,6</v>
      </c>
      <c r="G178" s="214"/>
      <c r="H178" s="25">
        <f>LOOKUP(K178,$BI$2:$BP$2,$BI$1:$BP$1)</f>
        <v>2</v>
      </c>
      <c r="I178" s="172">
        <v>4</v>
      </c>
      <c r="J178" s="173" t="s">
        <v>506</v>
      </c>
      <c r="K178" s="174">
        <f>((I178*100)+J178)</f>
        <v>413.6</v>
      </c>
      <c r="L178" s="196" t="s">
        <v>117</v>
      </c>
      <c r="M178" s="46"/>
      <c r="N178" s="46"/>
      <c r="O178" s="46"/>
      <c r="P178" s="46"/>
      <c r="Q178" s="46"/>
      <c r="S178" s="51"/>
      <c r="Z178" s="51"/>
      <c r="AB178" s="50"/>
    </row>
    <row r="179" spans="1:28" s="5" customFormat="1" ht="16.5" customHeight="1">
      <c r="A179" s="24">
        <v>2</v>
      </c>
      <c r="B179" s="25">
        <v>47</v>
      </c>
      <c r="C179" s="26" t="s">
        <v>429</v>
      </c>
      <c r="D179" s="199" t="s">
        <v>76</v>
      </c>
      <c r="E179" s="46" t="s">
        <v>184</v>
      </c>
      <c r="F179" s="118" t="str">
        <f>CONCATENATE(I179,":",J179)</f>
        <v>4:19,6</v>
      </c>
      <c r="G179" s="214"/>
      <c r="H179" s="25">
        <f>LOOKUP(K179,$BI$2:$BP$2,$BI$1:$BP$1)</f>
        <v>2</v>
      </c>
      <c r="I179" s="172">
        <v>4</v>
      </c>
      <c r="J179" s="173" t="s">
        <v>507</v>
      </c>
      <c r="K179" s="174">
        <f>((I179*100)+J179)</f>
        <v>419.6</v>
      </c>
      <c r="L179" s="196" t="s">
        <v>274</v>
      </c>
      <c r="M179" s="46"/>
      <c r="N179" s="46"/>
      <c r="O179" s="46"/>
      <c r="P179" s="46"/>
      <c r="Q179" s="46"/>
      <c r="S179" s="51"/>
      <c r="Z179" s="51"/>
      <c r="AB179" s="50"/>
    </row>
    <row r="180" spans="1:28" s="5" customFormat="1" ht="16.5" customHeight="1">
      <c r="A180" s="24">
        <v>3</v>
      </c>
      <c r="B180" s="25">
        <v>442</v>
      </c>
      <c r="C180" s="26" t="s">
        <v>432</v>
      </c>
      <c r="D180" s="199" t="s">
        <v>174</v>
      </c>
      <c r="E180" s="46" t="s">
        <v>77</v>
      </c>
      <c r="F180" s="118" t="str">
        <f>CONCATENATE(I180,":",J180)</f>
        <v>4:19,9</v>
      </c>
      <c r="G180" s="214"/>
      <c r="H180" s="25">
        <f>LOOKUP(K180,$BI$2:$BP$2,$BI$1:$BP$1)</f>
        <v>2</v>
      </c>
      <c r="I180" s="172">
        <v>4</v>
      </c>
      <c r="J180" s="173" t="s">
        <v>508</v>
      </c>
      <c r="K180" s="174">
        <f>((I180*100)+J180)</f>
        <v>419.9</v>
      </c>
      <c r="L180" s="196" t="s">
        <v>122</v>
      </c>
      <c r="M180" s="46"/>
      <c r="N180" s="46"/>
      <c r="O180" s="46"/>
      <c r="P180" s="46"/>
      <c r="Q180" s="46"/>
      <c r="S180" s="51"/>
      <c r="Z180" s="51"/>
      <c r="AB180" s="50"/>
    </row>
    <row r="181" spans="1:28" s="5" customFormat="1" ht="16.5" customHeight="1">
      <c r="A181" s="24">
        <v>4</v>
      </c>
      <c r="B181" s="25">
        <v>35</v>
      </c>
      <c r="C181" s="26" t="s">
        <v>441</v>
      </c>
      <c r="D181" s="199" t="s">
        <v>174</v>
      </c>
      <c r="E181" s="46" t="s">
        <v>184</v>
      </c>
      <c r="F181" s="118" t="str">
        <f>CONCATENATE(I181,":",J181)</f>
        <v>4:20,8</v>
      </c>
      <c r="G181" s="214"/>
      <c r="H181" s="25">
        <f>LOOKUP(K181,$BI$2:$BP$2,$BI$1:$BP$1)</f>
        <v>2</v>
      </c>
      <c r="I181" s="172">
        <v>4</v>
      </c>
      <c r="J181" s="173" t="s">
        <v>509</v>
      </c>
      <c r="K181" s="174">
        <f>((I181*100)+J181)</f>
        <v>420.8</v>
      </c>
      <c r="L181" s="196" t="s">
        <v>274</v>
      </c>
      <c r="M181" s="46"/>
      <c r="N181" s="46"/>
      <c r="O181" s="46"/>
      <c r="P181" s="46"/>
      <c r="Q181" s="46"/>
      <c r="S181" s="51"/>
      <c r="Z181" s="51"/>
      <c r="AB181" s="50"/>
    </row>
    <row r="182" spans="1:28" s="5" customFormat="1" ht="16.5" customHeight="1">
      <c r="A182" s="24">
        <v>5</v>
      </c>
      <c r="B182" s="25">
        <v>171</v>
      </c>
      <c r="C182" s="26" t="s">
        <v>431</v>
      </c>
      <c r="D182" s="199" t="s">
        <v>174</v>
      </c>
      <c r="E182" s="46" t="s">
        <v>184</v>
      </c>
      <c r="F182" s="118" t="str">
        <f>CONCATENATE(I182,":",J182)</f>
        <v>4:43,2</v>
      </c>
      <c r="G182" s="214"/>
      <c r="H182" s="25">
        <f>LOOKUP(K182,$BI$2:$BP$2,$BI$1:$BP$1)</f>
        <v>3</v>
      </c>
      <c r="I182" s="172">
        <v>4</v>
      </c>
      <c r="J182" s="173" t="s">
        <v>511</v>
      </c>
      <c r="K182" s="174">
        <f>((I182*100)+J182)</f>
        <v>443.2</v>
      </c>
      <c r="L182" s="196" t="s">
        <v>274</v>
      </c>
      <c r="M182" s="46"/>
      <c r="N182" s="46"/>
      <c r="O182" s="46"/>
      <c r="P182" s="46"/>
      <c r="Q182" s="46"/>
      <c r="S182" s="51"/>
      <c r="Z182" s="51"/>
      <c r="AB182" s="50"/>
    </row>
    <row r="183" spans="1:26" s="1" customFormat="1" ht="15.75" customHeight="1">
      <c r="A183" s="271" t="s">
        <v>463</v>
      </c>
      <c r="B183" s="271"/>
      <c r="C183" s="271"/>
      <c r="D183" s="271"/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S183" s="35"/>
      <c r="Z183" s="35"/>
    </row>
    <row r="184" spans="1:26" s="1" customFormat="1" ht="15.75" customHeight="1">
      <c r="A184" s="266" t="s">
        <v>39</v>
      </c>
      <c r="B184" s="266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S184" s="37"/>
      <c r="Z184" s="37"/>
    </row>
    <row r="185" spans="1:28" s="3" customFormat="1" ht="26.25" customHeight="1">
      <c r="A185" s="114" t="s">
        <v>28</v>
      </c>
      <c r="B185" s="114" t="s">
        <v>18</v>
      </c>
      <c r="C185" s="114" t="s">
        <v>19</v>
      </c>
      <c r="D185" s="206" t="s">
        <v>20</v>
      </c>
      <c r="E185" s="255" t="s">
        <v>21</v>
      </c>
      <c r="F185" s="171" t="s">
        <v>22</v>
      </c>
      <c r="G185" s="218"/>
      <c r="H185" s="171" t="s">
        <v>33</v>
      </c>
      <c r="I185" s="171" t="s">
        <v>34</v>
      </c>
      <c r="J185" s="171" t="s">
        <v>35</v>
      </c>
      <c r="K185" s="114"/>
      <c r="L185" s="217" t="s">
        <v>25</v>
      </c>
      <c r="M185" s="267" t="s">
        <v>36</v>
      </c>
      <c r="N185" s="268"/>
      <c r="O185" s="269"/>
      <c r="P185" s="127" t="s">
        <v>27</v>
      </c>
      <c r="Q185" s="128" t="s">
        <v>28</v>
      </c>
      <c r="S185" s="41"/>
      <c r="T185" s="42"/>
      <c r="U185" s="42"/>
      <c r="V185" s="42"/>
      <c r="Z185" s="41"/>
      <c r="AA185" s="42"/>
      <c r="AB185" s="43"/>
    </row>
    <row r="186" spans="1:28" s="5" customFormat="1" ht="16.5" customHeight="1">
      <c r="A186" s="24">
        <v>1</v>
      </c>
      <c r="B186" s="25">
        <v>31</v>
      </c>
      <c r="C186" s="26" t="s">
        <v>442</v>
      </c>
      <c r="D186" s="199" t="s">
        <v>197</v>
      </c>
      <c r="E186" s="46" t="s">
        <v>184</v>
      </c>
      <c r="F186" s="118" t="str">
        <f>CONCATENATE(I186,":",J186)</f>
        <v>4:08,3</v>
      </c>
      <c r="G186" s="214"/>
      <c r="H186" s="25">
        <f>LOOKUP(K186,$BI$2:$BP$2,$BI$1:$BP$1)</f>
        <v>2</v>
      </c>
      <c r="I186" s="172">
        <v>4</v>
      </c>
      <c r="J186" s="173" t="s">
        <v>505</v>
      </c>
      <c r="K186" s="174">
        <f>((I186*100)+J186)</f>
        <v>408.3</v>
      </c>
      <c r="L186" s="196" t="s">
        <v>274</v>
      </c>
      <c r="M186" s="46"/>
      <c r="N186" s="46"/>
      <c r="O186" s="46"/>
      <c r="P186" s="46"/>
      <c r="Q186" s="46"/>
      <c r="S186" s="51"/>
      <c r="Z186" s="51"/>
      <c r="AB186" s="50"/>
    </row>
    <row r="187" spans="1:26" s="1" customFormat="1" ht="15.75" customHeight="1">
      <c r="A187" s="271" t="s">
        <v>276</v>
      </c>
      <c r="B187" s="271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S187" s="35"/>
      <c r="Z187" s="35"/>
    </row>
    <row r="188" spans="1:26" s="1" customFormat="1" ht="15.75" customHeight="1">
      <c r="A188" s="266" t="s">
        <v>40</v>
      </c>
      <c r="B188" s="266"/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S188" s="37"/>
      <c r="Z188" s="37"/>
    </row>
    <row r="189" spans="1:28" s="3" customFormat="1" ht="26.25" customHeight="1">
      <c r="A189" s="114" t="s">
        <v>28</v>
      </c>
      <c r="B189" s="114" t="s">
        <v>18</v>
      </c>
      <c r="C189" s="114" t="s">
        <v>19</v>
      </c>
      <c r="D189" s="206" t="s">
        <v>20</v>
      </c>
      <c r="E189" s="255" t="s">
        <v>21</v>
      </c>
      <c r="F189" s="171" t="s">
        <v>22</v>
      </c>
      <c r="G189" s="218"/>
      <c r="H189" s="171" t="s">
        <v>33</v>
      </c>
      <c r="I189" s="171" t="s">
        <v>34</v>
      </c>
      <c r="J189" s="171" t="s">
        <v>35</v>
      </c>
      <c r="K189" s="114"/>
      <c r="L189" s="217" t="s">
        <v>25</v>
      </c>
      <c r="M189" s="267" t="s">
        <v>36</v>
      </c>
      <c r="N189" s="268"/>
      <c r="O189" s="269"/>
      <c r="P189" s="127" t="s">
        <v>27</v>
      </c>
      <c r="Q189" s="128" t="s">
        <v>28</v>
      </c>
      <c r="S189" s="41"/>
      <c r="T189" s="42"/>
      <c r="U189" s="42"/>
      <c r="V189" s="42"/>
      <c r="Z189" s="41"/>
      <c r="AA189" s="42"/>
      <c r="AB189" s="43"/>
    </row>
    <row r="190" spans="1:28" s="5" customFormat="1" ht="16.5" customHeight="1">
      <c r="A190" s="24">
        <v>1</v>
      </c>
      <c r="B190" s="25">
        <v>302</v>
      </c>
      <c r="C190" s="26" t="s">
        <v>436</v>
      </c>
      <c r="D190" s="199" t="s">
        <v>90</v>
      </c>
      <c r="E190" s="46" t="s">
        <v>75</v>
      </c>
      <c r="F190" s="118" t="str">
        <f>CONCATENATE(I190,":",J190)</f>
        <v>10:08,6</v>
      </c>
      <c r="G190" s="214"/>
      <c r="H190" s="25">
        <f>LOOKUP(K190,$BR$2:$BY$2,$BR$1:$BY$1)</f>
        <v>3</v>
      </c>
      <c r="I190" s="172">
        <v>10</v>
      </c>
      <c r="J190" s="173" t="s">
        <v>498</v>
      </c>
      <c r="K190" s="174">
        <f>((I190*100)+J190)</f>
        <v>1008.6</v>
      </c>
      <c r="L190" s="220" t="s">
        <v>86</v>
      </c>
      <c r="M190" s="46"/>
      <c r="N190" s="46"/>
      <c r="O190" s="46"/>
      <c r="P190" s="46"/>
      <c r="Q190" s="46"/>
      <c r="S190" s="49"/>
      <c r="Z190" s="49"/>
      <c r="AB190" s="50"/>
    </row>
    <row r="191" spans="1:28" s="5" customFormat="1" ht="16.5" customHeight="1">
      <c r="A191" s="24">
        <v>2</v>
      </c>
      <c r="B191" s="25">
        <v>305</v>
      </c>
      <c r="C191" s="26" t="s">
        <v>438</v>
      </c>
      <c r="D191" s="199" t="s">
        <v>98</v>
      </c>
      <c r="E191" s="46" t="s">
        <v>85</v>
      </c>
      <c r="F191" s="118" t="str">
        <f>CONCATENATE(I191,":",J191)</f>
        <v>11:00,0</v>
      </c>
      <c r="G191" s="214"/>
      <c r="H191" s="25" t="str">
        <f>LOOKUP(K191,$BR$2:$BY$2,$BR$1:$BY$1)</f>
        <v>1юн</v>
      </c>
      <c r="I191" s="172">
        <v>11</v>
      </c>
      <c r="J191" s="173" t="s">
        <v>574</v>
      </c>
      <c r="K191" s="174">
        <f>((I191*100)+J191)</f>
        <v>1100</v>
      </c>
      <c r="L191" s="196" t="s">
        <v>95</v>
      </c>
      <c r="M191" s="46"/>
      <c r="N191" s="46"/>
      <c r="O191" s="46"/>
      <c r="P191" s="46"/>
      <c r="Q191" s="46"/>
      <c r="S191" s="51"/>
      <c r="Z191" s="51"/>
      <c r="AB191" s="50"/>
    </row>
    <row r="192" spans="1:26" s="1" customFormat="1" ht="15.75" customHeight="1">
      <c r="A192" s="271" t="s">
        <v>462</v>
      </c>
      <c r="B192" s="271"/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S192" s="35"/>
      <c r="Z192" s="35"/>
    </row>
    <row r="193" spans="1:26" s="1" customFormat="1" ht="15.75" customHeight="1">
      <c r="A193" s="266" t="s">
        <v>40</v>
      </c>
      <c r="B193" s="266"/>
      <c r="C193" s="266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S193" s="37"/>
      <c r="Z193" s="37"/>
    </row>
    <row r="194" spans="1:28" s="3" customFormat="1" ht="26.25" customHeight="1">
      <c r="A194" s="114" t="s">
        <v>28</v>
      </c>
      <c r="B194" s="114" t="s">
        <v>18</v>
      </c>
      <c r="C194" s="114" t="s">
        <v>19</v>
      </c>
      <c r="D194" s="206" t="s">
        <v>20</v>
      </c>
      <c r="E194" s="255" t="s">
        <v>21</v>
      </c>
      <c r="F194" s="171" t="s">
        <v>22</v>
      </c>
      <c r="G194" s="218"/>
      <c r="H194" s="171" t="s">
        <v>33</v>
      </c>
      <c r="I194" s="171" t="s">
        <v>34</v>
      </c>
      <c r="J194" s="171" t="s">
        <v>35</v>
      </c>
      <c r="K194" s="114"/>
      <c r="L194" s="217" t="s">
        <v>25</v>
      </c>
      <c r="M194" s="267" t="s">
        <v>36</v>
      </c>
      <c r="N194" s="268"/>
      <c r="O194" s="269"/>
      <c r="P194" s="127" t="s">
        <v>27</v>
      </c>
      <c r="Q194" s="128" t="s">
        <v>28</v>
      </c>
      <c r="S194" s="41"/>
      <c r="T194" s="42"/>
      <c r="U194" s="42"/>
      <c r="V194" s="42"/>
      <c r="Z194" s="41"/>
      <c r="AA194" s="42"/>
      <c r="AB194" s="43"/>
    </row>
    <row r="195" spans="1:27" s="5" customFormat="1" ht="16.5" customHeight="1">
      <c r="A195" s="24">
        <v>1</v>
      </c>
      <c r="B195" s="25">
        <v>45</v>
      </c>
      <c r="C195" s="26" t="s">
        <v>439</v>
      </c>
      <c r="D195" s="199" t="s">
        <v>174</v>
      </c>
      <c r="E195" s="46" t="s">
        <v>440</v>
      </c>
      <c r="F195" s="118" t="str">
        <f>CONCATENATE(I195,":",J195)</f>
        <v>9:11,9</v>
      </c>
      <c r="G195" s="214"/>
      <c r="H195" s="25">
        <f>LOOKUP(K195,$BR$2:$BY$2,$BR$1:$BY$1)</f>
        <v>2</v>
      </c>
      <c r="I195" s="172">
        <v>9</v>
      </c>
      <c r="J195" s="173" t="s">
        <v>570</v>
      </c>
      <c r="K195" s="174">
        <f>((I195*100)+J195)</f>
        <v>911.9</v>
      </c>
      <c r="L195" s="196" t="s">
        <v>117</v>
      </c>
      <c r="M195" s="46"/>
      <c r="N195" s="46"/>
      <c r="O195" s="46"/>
      <c r="P195" s="46"/>
      <c r="Q195" s="46"/>
      <c r="T195" s="50"/>
      <c r="U195" s="50"/>
      <c r="V195" s="50"/>
      <c r="AA195" s="50"/>
    </row>
    <row r="196" spans="1:28" s="5" customFormat="1" ht="16.5" customHeight="1">
      <c r="A196" s="24">
        <v>2</v>
      </c>
      <c r="B196" s="25">
        <v>35</v>
      </c>
      <c r="C196" s="26" t="s">
        <v>441</v>
      </c>
      <c r="D196" s="199" t="s">
        <v>174</v>
      </c>
      <c r="E196" s="46" t="s">
        <v>184</v>
      </c>
      <c r="F196" s="118" t="str">
        <f>CONCATENATE(I196,":",J196)</f>
        <v>9:16,5</v>
      </c>
      <c r="G196" s="214"/>
      <c r="H196" s="25">
        <f>LOOKUP(K196,$BR$2:$BY$2,$BR$1:$BY$1)</f>
        <v>2</v>
      </c>
      <c r="I196" s="172">
        <v>9</v>
      </c>
      <c r="J196" s="173" t="s">
        <v>572</v>
      </c>
      <c r="K196" s="174">
        <f>((I196*100)+J196)</f>
        <v>916.5</v>
      </c>
      <c r="L196" s="196" t="s">
        <v>274</v>
      </c>
      <c r="M196" s="46"/>
      <c r="N196" s="46"/>
      <c r="O196" s="46"/>
      <c r="P196" s="46"/>
      <c r="Q196" s="46"/>
      <c r="R196" s="47"/>
      <c r="S196" s="49"/>
      <c r="Y196" s="47"/>
      <c r="Z196" s="49"/>
      <c r="AB196" s="50"/>
    </row>
    <row r="197" spans="1:26" s="1" customFormat="1" ht="15.75" customHeight="1">
      <c r="A197" s="271" t="s">
        <v>576</v>
      </c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S197" s="35"/>
      <c r="Z197" s="35"/>
    </row>
    <row r="198" spans="1:26" s="1" customFormat="1" ht="15.75" customHeight="1">
      <c r="A198" s="266" t="s">
        <v>40</v>
      </c>
      <c r="B198" s="266"/>
      <c r="C198" s="266"/>
      <c r="D198" s="266"/>
      <c r="E198" s="266"/>
      <c r="F198" s="266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S198" s="37"/>
      <c r="Z198" s="37"/>
    </row>
    <row r="199" spans="1:28" s="3" customFormat="1" ht="26.25" customHeight="1">
      <c r="A199" s="114" t="s">
        <v>28</v>
      </c>
      <c r="B199" s="114" t="s">
        <v>18</v>
      </c>
      <c r="C199" s="114" t="s">
        <v>19</v>
      </c>
      <c r="D199" s="206" t="s">
        <v>20</v>
      </c>
      <c r="E199" s="255" t="s">
        <v>21</v>
      </c>
      <c r="F199" s="171" t="s">
        <v>22</v>
      </c>
      <c r="G199" s="218"/>
      <c r="H199" s="171" t="s">
        <v>33</v>
      </c>
      <c r="I199" s="171" t="s">
        <v>34</v>
      </c>
      <c r="J199" s="171" t="s">
        <v>35</v>
      </c>
      <c r="K199" s="114"/>
      <c r="L199" s="217" t="s">
        <v>25</v>
      </c>
      <c r="M199" s="267" t="s">
        <v>36</v>
      </c>
      <c r="N199" s="268"/>
      <c r="O199" s="269"/>
      <c r="P199" s="127" t="s">
        <v>27</v>
      </c>
      <c r="Q199" s="128" t="s">
        <v>28</v>
      </c>
      <c r="S199" s="41"/>
      <c r="T199" s="42"/>
      <c r="U199" s="42"/>
      <c r="V199" s="42"/>
      <c r="Z199" s="41"/>
      <c r="AA199" s="42"/>
      <c r="AB199" s="43"/>
    </row>
    <row r="200" spans="1:28" s="5" customFormat="1" ht="16.5" customHeight="1">
      <c r="A200" s="24">
        <v>1</v>
      </c>
      <c r="B200" s="25">
        <v>31</v>
      </c>
      <c r="C200" s="26" t="s">
        <v>442</v>
      </c>
      <c r="D200" s="199" t="s">
        <v>197</v>
      </c>
      <c r="E200" s="46" t="s">
        <v>184</v>
      </c>
      <c r="F200" s="118" t="str">
        <f>CONCATENATE(I200,":",J200)</f>
        <v>8:47,7</v>
      </c>
      <c r="G200" s="214"/>
      <c r="H200" s="25">
        <f>LOOKUP(K200,$BR$2:$BY$2,$BR$1:$BY$1)</f>
        <v>1</v>
      </c>
      <c r="I200" s="172">
        <v>8</v>
      </c>
      <c r="J200" s="173" t="s">
        <v>569</v>
      </c>
      <c r="K200" s="174">
        <f>((I200*100)+J200)</f>
        <v>847.7</v>
      </c>
      <c r="L200" s="196" t="s">
        <v>274</v>
      </c>
      <c r="M200" s="46"/>
      <c r="N200" s="46"/>
      <c r="O200" s="46"/>
      <c r="P200" s="46"/>
      <c r="Q200" s="46"/>
      <c r="S200" s="49"/>
      <c r="Z200" s="49"/>
      <c r="AB200" s="50"/>
    </row>
    <row r="201" spans="1:27" s="5" customFormat="1" ht="17.25" customHeight="1">
      <c r="A201" s="24">
        <v>2</v>
      </c>
      <c r="B201" s="25">
        <v>2144</v>
      </c>
      <c r="C201" s="26" t="s">
        <v>519</v>
      </c>
      <c r="D201" s="199" t="s">
        <v>521</v>
      </c>
      <c r="E201" s="46"/>
      <c r="F201" s="118" t="str">
        <f>CONCATENATE(I201,":",J201)</f>
        <v>9:13,8</v>
      </c>
      <c r="G201" s="214"/>
      <c r="H201" s="25">
        <f>LOOKUP(K201,$BR$2:$BY$2,$BR$1:$BY$1)</f>
        <v>2</v>
      </c>
      <c r="I201" s="172">
        <v>9</v>
      </c>
      <c r="J201" s="173" t="s">
        <v>571</v>
      </c>
      <c r="K201" s="174">
        <f>((I201*100)+J201)</f>
        <v>913.8</v>
      </c>
      <c r="L201" s="196" t="s">
        <v>520</v>
      </c>
      <c r="M201" s="46"/>
      <c r="N201" s="46"/>
      <c r="O201" s="46"/>
      <c r="P201" s="46"/>
      <c r="Q201" s="46"/>
      <c r="T201" s="50"/>
      <c r="U201" s="50"/>
      <c r="V201" s="50"/>
      <c r="AA201" s="50"/>
    </row>
    <row r="202" spans="1:28" s="1" customFormat="1" ht="15.75" customHeight="1">
      <c r="A202" s="271" t="s">
        <v>462</v>
      </c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S202" s="35"/>
      <c r="AB202" s="35"/>
    </row>
    <row r="203" spans="1:28" s="1" customFormat="1" ht="15.75" customHeight="1">
      <c r="A203" s="266" t="s">
        <v>528</v>
      </c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S203" s="37"/>
      <c r="AB203" s="37"/>
    </row>
    <row r="204" spans="1:30" s="3" customFormat="1" ht="26.25" customHeight="1">
      <c r="A204" s="114" t="s">
        <v>28</v>
      </c>
      <c r="B204" s="114" t="s">
        <v>18</v>
      </c>
      <c r="C204" s="114" t="s">
        <v>19</v>
      </c>
      <c r="D204" s="206" t="s">
        <v>20</v>
      </c>
      <c r="E204" s="256" t="s">
        <v>21</v>
      </c>
      <c r="F204" s="171" t="s">
        <v>22</v>
      </c>
      <c r="G204" s="170"/>
      <c r="H204" s="171" t="s">
        <v>33</v>
      </c>
      <c r="I204" s="171" t="s">
        <v>34</v>
      </c>
      <c r="J204" s="171" t="s">
        <v>35</v>
      </c>
      <c r="K204" s="114"/>
      <c r="L204" s="217" t="s">
        <v>25</v>
      </c>
      <c r="M204" s="267" t="s">
        <v>36</v>
      </c>
      <c r="N204" s="268"/>
      <c r="O204" s="269"/>
      <c r="P204" s="127" t="s">
        <v>27</v>
      </c>
      <c r="Q204" s="128" t="s">
        <v>28</v>
      </c>
      <c r="S204" s="41"/>
      <c r="T204" s="42"/>
      <c r="U204" s="42"/>
      <c r="V204" s="42"/>
      <c r="W204" s="42"/>
      <c r="X204" s="42"/>
      <c r="AB204" s="41"/>
      <c r="AC204" s="42"/>
      <c r="AD204" s="43"/>
    </row>
    <row r="205" spans="1:30" s="5" customFormat="1" ht="16.5" customHeight="1">
      <c r="A205" s="24">
        <v>1</v>
      </c>
      <c r="B205" s="25">
        <v>57</v>
      </c>
      <c r="C205" s="26" t="s">
        <v>525</v>
      </c>
      <c r="D205" s="199" t="s">
        <v>174</v>
      </c>
      <c r="E205" s="214" t="s">
        <v>524</v>
      </c>
      <c r="F205" s="118" t="str">
        <f>CONCATENATE(I205,":",J205)</f>
        <v>19:29,2</v>
      </c>
      <c r="G205" s="46"/>
      <c r="H205" s="25" t="s">
        <v>5</v>
      </c>
      <c r="I205" s="172">
        <v>19</v>
      </c>
      <c r="J205" s="173" t="s">
        <v>504</v>
      </c>
      <c r="K205" s="174"/>
      <c r="L205" s="196" t="s">
        <v>523</v>
      </c>
      <c r="M205" s="46"/>
      <c r="N205" s="46"/>
      <c r="O205" s="46"/>
      <c r="P205" s="46"/>
      <c r="Q205" s="46"/>
      <c r="S205" s="49"/>
      <c r="AB205" s="49"/>
      <c r="AD205" s="50"/>
    </row>
    <row r="206" spans="1:12" s="143" customFormat="1" ht="17.25" customHeight="1">
      <c r="A206" s="175"/>
      <c r="B206" s="176"/>
      <c r="D206" s="176"/>
      <c r="E206" s="177"/>
      <c r="F206" s="106"/>
      <c r="G206" s="252"/>
      <c r="H206" s="178"/>
      <c r="I206" s="106"/>
      <c r="J206" s="175"/>
      <c r="K206" s="106"/>
      <c r="L206" s="235"/>
    </row>
    <row r="207" spans="1:15" s="143" customFormat="1" ht="17.25" customHeight="1">
      <c r="A207" s="175"/>
      <c r="B207" s="176"/>
      <c r="C207" s="276" t="s">
        <v>80</v>
      </c>
      <c r="D207" s="276"/>
      <c r="E207" s="276"/>
      <c r="F207" s="106"/>
      <c r="G207" s="252"/>
      <c r="L207" s="277" t="s">
        <v>81</v>
      </c>
      <c r="M207" s="277"/>
      <c r="N207" s="277"/>
      <c r="O207" s="277"/>
    </row>
    <row r="208" spans="1:12" s="143" customFormat="1" ht="17.25" customHeight="1">
      <c r="A208" s="175"/>
      <c r="B208" s="176"/>
      <c r="D208" s="176"/>
      <c r="E208" s="177"/>
      <c r="F208" s="106"/>
      <c r="G208" s="252"/>
      <c r="H208" s="178"/>
      <c r="I208" s="106"/>
      <c r="J208" s="175"/>
      <c r="K208" s="106"/>
      <c r="L208" s="235"/>
    </row>
    <row r="209" spans="1:15" s="143" customFormat="1" ht="17.25" customHeight="1">
      <c r="A209" s="175"/>
      <c r="B209" s="176"/>
      <c r="C209" s="276" t="s">
        <v>41</v>
      </c>
      <c r="D209" s="276"/>
      <c r="E209" s="276"/>
      <c r="F209" s="106"/>
      <c r="G209" s="252"/>
      <c r="L209" s="277" t="s">
        <v>42</v>
      </c>
      <c r="M209" s="277"/>
      <c r="N209" s="277"/>
      <c r="O209" s="277"/>
    </row>
    <row r="210" spans="1:12" s="143" customFormat="1" ht="17.25" customHeight="1">
      <c r="A210" s="175"/>
      <c r="B210" s="176"/>
      <c r="D210" s="176"/>
      <c r="E210" s="177"/>
      <c r="F210" s="106"/>
      <c r="G210" s="252"/>
      <c r="H210" s="178"/>
      <c r="I210" s="106"/>
      <c r="J210" s="175"/>
      <c r="K210" s="106"/>
      <c r="L210" s="235"/>
    </row>
    <row r="211" spans="1:12" s="143" customFormat="1" ht="17.25" customHeight="1">
      <c r="A211" s="175"/>
      <c r="B211" s="176"/>
      <c r="D211" s="176"/>
      <c r="E211" s="177"/>
      <c r="F211" s="106"/>
      <c r="G211" s="252"/>
      <c r="H211" s="178"/>
      <c r="I211" s="106"/>
      <c r="J211" s="175"/>
      <c r="K211" s="106"/>
      <c r="L211" s="235"/>
    </row>
    <row r="212" spans="1:12" s="143" customFormat="1" ht="17.25" customHeight="1">
      <c r="A212" s="175"/>
      <c r="B212" s="176"/>
      <c r="D212" s="176"/>
      <c r="E212" s="177"/>
      <c r="F212" s="106"/>
      <c r="G212" s="252"/>
      <c r="H212" s="178"/>
      <c r="I212" s="106"/>
      <c r="J212" s="175"/>
      <c r="K212" s="106"/>
      <c r="L212" s="235"/>
    </row>
    <row r="213" spans="1:12" s="143" customFormat="1" ht="17.25" customHeight="1">
      <c r="A213" s="175"/>
      <c r="B213" s="176"/>
      <c r="D213" s="176"/>
      <c r="E213" s="177"/>
      <c r="F213" s="106"/>
      <c r="G213" s="252"/>
      <c r="H213" s="178"/>
      <c r="I213" s="106"/>
      <c r="J213" s="175"/>
      <c r="K213" s="106"/>
      <c r="L213" s="235"/>
    </row>
    <row r="214" spans="1:12" s="143" customFormat="1" ht="17.25" customHeight="1">
      <c r="A214" s="175"/>
      <c r="B214" s="176"/>
      <c r="D214" s="176"/>
      <c r="E214" s="177"/>
      <c r="F214" s="106"/>
      <c r="G214" s="252"/>
      <c r="H214" s="178"/>
      <c r="I214" s="106"/>
      <c r="J214" s="175"/>
      <c r="K214" s="106"/>
      <c r="L214" s="235"/>
    </row>
    <row r="215" spans="1:12" s="143" customFormat="1" ht="17.25" customHeight="1">
      <c r="A215" s="175"/>
      <c r="B215" s="176"/>
      <c r="D215" s="176"/>
      <c r="E215" s="177"/>
      <c r="F215" s="106"/>
      <c r="G215" s="252"/>
      <c r="H215" s="178"/>
      <c r="I215" s="106"/>
      <c r="J215" s="175"/>
      <c r="K215" s="106"/>
      <c r="L215" s="235"/>
    </row>
    <row r="216" spans="1:12" s="143" customFormat="1" ht="17.25" customHeight="1">
      <c r="A216" s="175"/>
      <c r="B216" s="176"/>
      <c r="D216" s="176"/>
      <c r="E216" s="177"/>
      <c r="F216" s="106"/>
      <c r="G216" s="252"/>
      <c r="H216" s="178"/>
      <c r="I216" s="106"/>
      <c r="J216" s="175"/>
      <c r="K216" s="106"/>
      <c r="L216" s="235"/>
    </row>
    <row r="217" spans="1:12" s="143" customFormat="1" ht="17.25" customHeight="1">
      <c r="A217" s="175"/>
      <c r="B217" s="176"/>
      <c r="D217" s="176"/>
      <c r="E217" s="177"/>
      <c r="F217" s="106"/>
      <c r="G217" s="252"/>
      <c r="H217" s="178"/>
      <c r="I217" s="106"/>
      <c r="J217" s="175"/>
      <c r="K217" s="106"/>
      <c r="L217" s="235"/>
    </row>
    <row r="218" spans="1:12" s="143" customFormat="1" ht="17.25" customHeight="1">
      <c r="A218" s="175"/>
      <c r="B218" s="176"/>
      <c r="D218" s="176"/>
      <c r="E218" s="177"/>
      <c r="F218" s="106"/>
      <c r="G218" s="252"/>
      <c r="H218" s="178"/>
      <c r="I218" s="106"/>
      <c r="J218" s="175"/>
      <c r="K218" s="106"/>
      <c r="L218" s="235"/>
    </row>
    <row r="219" spans="1:12" s="143" customFormat="1" ht="17.25" customHeight="1">
      <c r="A219" s="175"/>
      <c r="B219" s="176"/>
      <c r="D219" s="176"/>
      <c r="E219" s="177"/>
      <c r="F219" s="106"/>
      <c r="G219" s="252"/>
      <c r="H219" s="178"/>
      <c r="I219" s="106"/>
      <c r="J219" s="175"/>
      <c r="K219" s="106"/>
      <c r="L219" s="235"/>
    </row>
    <row r="220" spans="1:12" s="143" customFormat="1" ht="17.25" customHeight="1">
      <c r="A220" s="175"/>
      <c r="B220" s="176"/>
      <c r="D220" s="176"/>
      <c r="E220" s="177"/>
      <c r="F220" s="106"/>
      <c r="G220" s="252"/>
      <c r="H220" s="178"/>
      <c r="I220" s="106"/>
      <c r="J220" s="175"/>
      <c r="K220" s="106"/>
      <c r="L220" s="235"/>
    </row>
    <row r="221" spans="1:12" s="143" customFormat="1" ht="17.25" customHeight="1">
      <c r="A221" s="175"/>
      <c r="B221" s="176"/>
      <c r="D221" s="176"/>
      <c r="E221" s="177"/>
      <c r="F221" s="106"/>
      <c r="G221" s="252"/>
      <c r="H221" s="178"/>
      <c r="I221" s="106"/>
      <c r="J221" s="175"/>
      <c r="K221" s="106"/>
      <c r="L221" s="235"/>
    </row>
    <row r="222" spans="1:12" s="143" customFormat="1" ht="17.25" customHeight="1">
      <c r="A222" s="175"/>
      <c r="B222" s="176"/>
      <c r="D222" s="176"/>
      <c r="E222" s="177"/>
      <c r="F222" s="106"/>
      <c r="G222" s="252"/>
      <c r="H222" s="178"/>
      <c r="I222" s="106"/>
      <c r="J222" s="175"/>
      <c r="K222" s="106"/>
      <c r="L222" s="235"/>
    </row>
    <row r="223" spans="1:12" s="143" customFormat="1" ht="17.25" customHeight="1">
      <c r="A223" s="175"/>
      <c r="B223" s="176"/>
      <c r="D223" s="176"/>
      <c r="E223" s="177"/>
      <c r="F223" s="106"/>
      <c r="G223" s="252"/>
      <c r="H223" s="178"/>
      <c r="I223" s="106"/>
      <c r="J223" s="175"/>
      <c r="K223" s="106"/>
      <c r="L223" s="235"/>
    </row>
    <row r="224" spans="1:12" s="143" customFormat="1" ht="17.25" customHeight="1">
      <c r="A224" s="175"/>
      <c r="B224" s="176"/>
      <c r="D224" s="176"/>
      <c r="E224" s="177"/>
      <c r="F224" s="106"/>
      <c r="G224" s="252"/>
      <c r="H224" s="178"/>
      <c r="I224" s="106"/>
      <c r="J224" s="175"/>
      <c r="K224" s="106"/>
      <c r="L224" s="235"/>
    </row>
    <row r="225" spans="1:12" s="143" customFormat="1" ht="17.25" customHeight="1">
      <c r="A225" s="175"/>
      <c r="B225" s="176"/>
      <c r="D225" s="176"/>
      <c r="E225" s="177"/>
      <c r="F225" s="106"/>
      <c r="G225" s="252"/>
      <c r="H225" s="178"/>
      <c r="I225" s="106"/>
      <c r="J225" s="175"/>
      <c r="K225" s="106"/>
      <c r="L225" s="235"/>
    </row>
    <row r="226" spans="1:12" s="143" customFormat="1" ht="17.25" customHeight="1">
      <c r="A226" s="175"/>
      <c r="B226" s="176"/>
      <c r="D226" s="176"/>
      <c r="E226" s="177"/>
      <c r="F226" s="106"/>
      <c r="G226" s="252"/>
      <c r="H226" s="178"/>
      <c r="I226" s="106"/>
      <c r="J226" s="175"/>
      <c r="K226" s="106"/>
      <c r="L226" s="235"/>
    </row>
    <row r="227" spans="1:12" s="143" customFormat="1" ht="17.25" customHeight="1">
      <c r="A227" s="175"/>
      <c r="B227" s="176"/>
      <c r="D227" s="176"/>
      <c r="E227" s="177"/>
      <c r="F227" s="106"/>
      <c r="G227" s="252"/>
      <c r="H227" s="178"/>
      <c r="I227" s="106"/>
      <c r="J227" s="175"/>
      <c r="K227" s="106"/>
      <c r="L227" s="235"/>
    </row>
    <row r="228" spans="1:12" s="143" customFormat="1" ht="17.25" customHeight="1">
      <c r="A228" s="175"/>
      <c r="B228" s="176"/>
      <c r="D228" s="176"/>
      <c r="E228" s="177"/>
      <c r="F228" s="106"/>
      <c r="G228" s="252"/>
      <c r="H228" s="178"/>
      <c r="I228" s="106"/>
      <c r="J228" s="175"/>
      <c r="K228" s="106"/>
      <c r="L228" s="235"/>
    </row>
    <row r="229" spans="1:12" s="143" customFormat="1" ht="17.25" customHeight="1">
      <c r="A229" s="175"/>
      <c r="B229" s="176"/>
      <c r="D229" s="176"/>
      <c r="E229" s="177"/>
      <c r="F229" s="106"/>
      <c r="G229" s="252"/>
      <c r="H229" s="178"/>
      <c r="I229" s="106"/>
      <c r="J229" s="175"/>
      <c r="K229" s="106"/>
      <c r="L229" s="235"/>
    </row>
    <row r="230" spans="1:12" s="143" customFormat="1" ht="17.25" customHeight="1">
      <c r="A230" s="175"/>
      <c r="B230" s="176"/>
      <c r="D230" s="176"/>
      <c r="E230" s="177"/>
      <c r="F230" s="106"/>
      <c r="G230" s="252"/>
      <c r="H230" s="178"/>
      <c r="I230" s="106"/>
      <c r="J230" s="175"/>
      <c r="K230" s="106"/>
      <c r="L230" s="235"/>
    </row>
    <row r="231" spans="1:12" s="143" customFormat="1" ht="17.25" customHeight="1">
      <c r="A231" s="175"/>
      <c r="B231" s="176"/>
      <c r="D231" s="176"/>
      <c r="E231" s="177"/>
      <c r="F231" s="106"/>
      <c r="G231" s="252"/>
      <c r="H231" s="178"/>
      <c r="I231" s="106"/>
      <c r="J231" s="175"/>
      <c r="K231" s="106"/>
      <c r="L231" s="235"/>
    </row>
    <row r="232" spans="1:12" s="143" customFormat="1" ht="12.75">
      <c r="A232" s="175"/>
      <c r="B232" s="176"/>
      <c r="D232" s="176"/>
      <c r="E232" s="177"/>
      <c r="F232" s="106"/>
      <c r="G232" s="252"/>
      <c r="H232" s="178"/>
      <c r="I232" s="106"/>
      <c r="J232" s="175"/>
      <c r="K232" s="106"/>
      <c r="L232" s="235"/>
    </row>
    <row r="233" spans="1:12" s="143" customFormat="1" ht="12.75">
      <c r="A233" s="175"/>
      <c r="B233" s="176"/>
      <c r="D233" s="176"/>
      <c r="E233" s="177"/>
      <c r="F233" s="106"/>
      <c r="G233" s="252"/>
      <c r="H233" s="178"/>
      <c r="I233" s="106"/>
      <c r="J233" s="175"/>
      <c r="K233" s="106"/>
      <c r="L233" s="235"/>
    </row>
    <row r="234" spans="1:12" s="143" customFormat="1" ht="12.75">
      <c r="A234" s="175"/>
      <c r="B234" s="176"/>
      <c r="D234" s="176"/>
      <c r="E234" s="177"/>
      <c r="F234" s="106"/>
      <c r="G234" s="252"/>
      <c r="H234" s="178"/>
      <c r="I234" s="106"/>
      <c r="J234" s="175"/>
      <c r="K234" s="106"/>
      <c r="L234" s="235"/>
    </row>
    <row r="235" spans="1:12" s="143" customFormat="1" ht="12.75">
      <c r="A235" s="175"/>
      <c r="B235" s="176"/>
      <c r="D235" s="176"/>
      <c r="E235" s="177"/>
      <c r="F235" s="106"/>
      <c r="G235" s="252"/>
      <c r="H235" s="178"/>
      <c r="I235" s="106"/>
      <c r="J235" s="175"/>
      <c r="K235" s="106"/>
      <c r="L235" s="235"/>
    </row>
    <row r="236" spans="1:12" s="143" customFormat="1" ht="12.75">
      <c r="A236" s="175"/>
      <c r="B236" s="176"/>
      <c r="D236" s="176"/>
      <c r="E236" s="177"/>
      <c r="F236" s="106"/>
      <c r="G236" s="252"/>
      <c r="H236" s="178"/>
      <c r="I236" s="106"/>
      <c r="J236" s="175"/>
      <c r="K236" s="106"/>
      <c r="L236" s="235"/>
    </row>
    <row r="237" spans="1:12" s="143" customFormat="1" ht="12.75">
      <c r="A237" s="175"/>
      <c r="B237" s="176"/>
      <c r="D237" s="176"/>
      <c r="E237" s="177"/>
      <c r="F237" s="106"/>
      <c r="G237" s="252"/>
      <c r="H237" s="178"/>
      <c r="I237" s="106"/>
      <c r="J237" s="175"/>
      <c r="K237" s="106"/>
      <c r="L237" s="235"/>
    </row>
    <row r="238" spans="1:12" s="143" customFormat="1" ht="12.75">
      <c r="A238" s="175"/>
      <c r="B238" s="176"/>
      <c r="D238" s="176"/>
      <c r="E238" s="177"/>
      <c r="F238" s="106"/>
      <c r="G238" s="252"/>
      <c r="H238" s="178"/>
      <c r="I238" s="106"/>
      <c r="J238" s="175"/>
      <c r="K238" s="106"/>
      <c r="L238" s="235"/>
    </row>
    <row r="239" spans="1:12" s="143" customFormat="1" ht="12.75">
      <c r="A239" s="175"/>
      <c r="B239" s="176"/>
      <c r="D239" s="176"/>
      <c r="E239" s="177"/>
      <c r="F239" s="106"/>
      <c r="G239" s="252"/>
      <c r="H239" s="178"/>
      <c r="I239" s="106"/>
      <c r="J239" s="175"/>
      <c r="K239" s="106"/>
      <c r="L239" s="235"/>
    </row>
    <row r="240" spans="1:12" s="143" customFormat="1" ht="12.75">
      <c r="A240" s="175"/>
      <c r="B240" s="176"/>
      <c r="D240" s="176"/>
      <c r="E240" s="177"/>
      <c r="F240" s="106"/>
      <c r="G240" s="252"/>
      <c r="H240" s="178"/>
      <c r="I240" s="106"/>
      <c r="J240" s="175"/>
      <c r="K240" s="106"/>
      <c r="L240" s="235"/>
    </row>
    <row r="241" spans="1:12" s="143" customFormat="1" ht="12.75">
      <c r="A241" s="175"/>
      <c r="B241" s="176"/>
      <c r="D241" s="176"/>
      <c r="E241" s="177"/>
      <c r="F241" s="106"/>
      <c r="G241" s="252"/>
      <c r="H241" s="178"/>
      <c r="I241" s="106"/>
      <c r="J241" s="175"/>
      <c r="K241" s="106"/>
      <c r="L241" s="235"/>
    </row>
    <row r="242" spans="1:12" s="143" customFormat="1" ht="12.75">
      <c r="A242" s="175"/>
      <c r="B242" s="176"/>
      <c r="D242" s="176"/>
      <c r="E242" s="177"/>
      <c r="F242" s="106"/>
      <c r="G242" s="252"/>
      <c r="H242" s="178"/>
      <c r="I242" s="106"/>
      <c r="J242" s="175"/>
      <c r="K242" s="106"/>
      <c r="L242" s="235"/>
    </row>
    <row r="243" spans="1:12" s="143" customFormat="1" ht="12.75">
      <c r="A243" s="175"/>
      <c r="B243" s="176"/>
      <c r="D243" s="176"/>
      <c r="E243" s="177"/>
      <c r="F243" s="106"/>
      <c r="G243" s="252"/>
      <c r="H243" s="178"/>
      <c r="I243" s="106"/>
      <c r="J243" s="175"/>
      <c r="K243" s="106"/>
      <c r="L243" s="235"/>
    </row>
    <row r="244" spans="1:12" s="143" customFormat="1" ht="12.75">
      <c r="A244" s="175"/>
      <c r="B244" s="176"/>
      <c r="D244" s="176"/>
      <c r="E244" s="177"/>
      <c r="F244" s="106"/>
      <c r="G244" s="252"/>
      <c r="H244" s="178"/>
      <c r="I244" s="106"/>
      <c r="J244" s="175"/>
      <c r="K244" s="106"/>
      <c r="L244" s="235"/>
    </row>
    <row r="245" spans="1:12" s="143" customFormat="1" ht="12.75">
      <c r="A245" s="175"/>
      <c r="B245" s="176"/>
      <c r="D245" s="176"/>
      <c r="E245" s="177"/>
      <c r="F245" s="106"/>
      <c r="G245" s="252"/>
      <c r="H245" s="178"/>
      <c r="I245" s="106"/>
      <c r="J245" s="175"/>
      <c r="K245" s="106"/>
      <c r="L245" s="235"/>
    </row>
    <row r="246" spans="1:12" s="143" customFormat="1" ht="12.75">
      <c r="A246" s="175"/>
      <c r="B246" s="176"/>
      <c r="D246" s="176"/>
      <c r="E246" s="177"/>
      <c r="F246" s="106"/>
      <c r="G246" s="252"/>
      <c r="H246" s="178"/>
      <c r="I246" s="106"/>
      <c r="J246" s="175"/>
      <c r="K246" s="106"/>
      <c r="L246" s="235"/>
    </row>
    <row r="247" spans="1:12" s="143" customFormat="1" ht="12.75">
      <c r="A247" s="175"/>
      <c r="B247" s="176"/>
      <c r="D247" s="176"/>
      <c r="E247" s="177"/>
      <c r="F247" s="106"/>
      <c r="G247" s="252"/>
      <c r="H247" s="178"/>
      <c r="I247" s="106"/>
      <c r="J247" s="175"/>
      <c r="K247" s="106"/>
      <c r="L247" s="235"/>
    </row>
    <row r="248" spans="1:12" s="143" customFormat="1" ht="12.75">
      <c r="A248" s="175"/>
      <c r="B248" s="176"/>
      <c r="D248" s="176"/>
      <c r="E248" s="177"/>
      <c r="F248" s="106"/>
      <c r="G248" s="252"/>
      <c r="H248" s="178"/>
      <c r="I248" s="106"/>
      <c r="J248" s="175"/>
      <c r="K248" s="106"/>
      <c r="L248" s="235"/>
    </row>
    <row r="249" spans="1:12" s="143" customFormat="1" ht="12.75">
      <c r="A249" s="175"/>
      <c r="B249" s="176"/>
      <c r="D249" s="176"/>
      <c r="E249" s="177"/>
      <c r="F249" s="106"/>
      <c r="G249" s="252"/>
      <c r="H249" s="178"/>
      <c r="I249" s="106"/>
      <c r="J249" s="175"/>
      <c r="K249" s="106"/>
      <c r="L249" s="235"/>
    </row>
    <row r="250" spans="1:12" s="143" customFormat="1" ht="12.75">
      <c r="A250" s="175"/>
      <c r="B250" s="176"/>
      <c r="D250" s="176"/>
      <c r="E250" s="177"/>
      <c r="F250" s="106"/>
      <c r="G250" s="252"/>
      <c r="H250" s="178"/>
      <c r="I250" s="106"/>
      <c r="J250" s="175"/>
      <c r="K250" s="106"/>
      <c r="L250" s="235"/>
    </row>
    <row r="251" spans="1:12" s="143" customFormat="1" ht="12.75">
      <c r="A251" s="175"/>
      <c r="B251" s="176"/>
      <c r="D251" s="176"/>
      <c r="E251" s="177"/>
      <c r="F251" s="106"/>
      <c r="G251" s="252"/>
      <c r="H251" s="178"/>
      <c r="I251" s="106"/>
      <c r="J251" s="175"/>
      <c r="K251" s="106"/>
      <c r="L251" s="235"/>
    </row>
    <row r="252" spans="1:12" s="143" customFormat="1" ht="12.75">
      <c r="A252" s="175"/>
      <c r="B252" s="176"/>
      <c r="D252" s="176"/>
      <c r="E252" s="177"/>
      <c r="F252" s="106"/>
      <c r="G252" s="252"/>
      <c r="H252" s="178"/>
      <c r="I252" s="106"/>
      <c r="J252" s="175"/>
      <c r="K252" s="106"/>
      <c r="L252" s="235"/>
    </row>
    <row r="253" spans="1:12" s="143" customFormat="1" ht="12.75">
      <c r="A253" s="175"/>
      <c r="B253" s="176"/>
      <c r="D253" s="176"/>
      <c r="E253" s="177"/>
      <c r="F253" s="106"/>
      <c r="G253" s="252"/>
      <c r="H253" s="178"/>
      <c r="I253" s="106"/>
      <c r="J253" s="175"/>
      <c r="K253" s="106"/>
      <c r="L253" s="235"/>
    </row>
    <row r="254" spans="1:12" s="143" customFormat="1" ht="12.75">
      <c r="A254" s="175"/>
      <c r="B254" s="176"/>
      <c r="D254" s="176"/>
      <c r="E254" s="177"/>
      <c r="F254" s="106"/>
      <c r="G254" s="252"/>
      <c r="H254" s="178"/>
      <c r="I254" s="106"/>
      <c r="J254" s="175"/>
      <c r="K254" s="106"/>
      <c r="L254" s="235"/>
    </row>
    <row r="255" spans="1:12" s="143" customFormat="1" ht="12.75">
      <c r="A255" s="175"/>
      <c r="B255" s="176"/>
      <c r="D255" s="176"/>
      <c r="E255" s="177"/>
      <c r="F255" s="106"/>
      <c r="G255" s="252"/>
      <c r="H255" s="178"/>
      <c r="I255" s="106"/>
      <c r="J255" s="175"/>
      <c r="K255" s="106"/>
      <c r="L255" s="235"/>
    </row>
    <row r="256" spans="1:12" s="143" customFormat="1" ht="12.75">
      <c r="A256" s="175"/>
      <c r="B256" s="176"/>
      <c r="D256" s="176"/>
      <c r="E256" s="177"/>
      <c r="F256" s="106"/>
      <c r="G256" s="252"/>
      <c r="H256" s="178"/>
      <c r="I256" s="106"/>
      <c r="J256" s="175"/>
      <c r="K256" s="106"/>
      <c r="L256" s="235"/>
    </row>
    <row r="257" spans="1:12" s="143" customFormat="1" ht="12.75">
      <c r="A257" s="175"/>
      <c r="B257" s="176"/>
      <c r="D257" s="176"/>
      <c r="E257" s="177"/>
      <c r="F257" s="106"/>
      <c r="G257" s="252"/>
      <c r="H257" s="178"/>
      <c r="I257" s="106"/>
      <c r="J257" s="175"/>
      <c r="K257" s="106"/>
      <c r="L257" s="235"/>
    </row>
    <row r="258" spans="1:12" s="143" customFormat="1" ht="12.75">
      <c r="A258" s="175"/>
      <c r="B258" s="176"/>
      <c r="D258" s="176"/>
      <c r="E258" s="177"/>
      <c r="F258" s="106"/>
      <c r="G258" s="252"/>
      <c r="H258" s="178"/>
      <c r="I258" s="106"/>
      <c r="J258" s="175"/>
      <c r="K258" s="106"/>
      <c r="L258" s="235"/>
    </row>
    <row r="259" spans="1:12" s="143" customFormat="1" ht="12.75">
      <c r="A259" s="175"/>
      <c r="B259" s="176"/>
      <c r="D259" s="176"/>
      <c r="E259" s="177"/>
      <c r="F259" s="106"/>
      <c r="G259" s="252"/>
      <c r="H259" s="178"/>
      <c r="I259" s="106"/>
      <c r="J259" s="175"/>
      <c r="K259" s="106"/>
      <c r="L259" s="235"/>
    </row>
    <row r="260" spans="1:12" s="143" customFormat="1" ht="12.75">
      <c r="A260" s="175"/>
      <c r="B260" s="176"/>
      <c r="D260" s="176"/>
      <c r="E260" s="177"/>
      <c r="F260" s="106"/>
      <c r="G260" s="252"/>
      <c r="H260" s="178"/>
      <c r="I260" s="106"/>
      <c r="J260" s="175"/>
      <c r="K260" s="106"/>
      <c r="L260" s="235"/>
    </row>
    <row r="261" spans="1:12" s="143" customFormat="1" ht="12.75">
      <c r="A261" s="175"/>
      <c r="B261" s="176"/>
      <c r="D261" s="176"/>
      <c r="E261" s="177"/>
      <c r="F261" s="106"/>
      <c r="G261" s="252"/>
      <c r="H261" s="178"/>
      <c r="I261" s="106"/>
      <c r="J261" s="175"/>
      <c r="K261" s="106"/>
      <c r="L261" s="235"/>
    </row>
    <row r="262" spans="1:12" s="143" customFormat="1" ht="12.75">
      <c r="A262" s="175"/>
      <c r="B262" s="176"/>
      <c r="D262" s="176"/>
      <c r="E262" s="177"/>
      <c r="F262" s="106"/>
      <c r="G262" s="252"/>
      <c r="H262" s="178"/>
      <c r="I262" s="106"/>
      <c r="J262" s="175"/>
      <c r="K262" s="106"/>
      <c r="L262" s="235"/>
    </row>
    <row r="263" spans="1:12" s="143" customFormat="1" ht="12.75">
      <c r="A263" s="175"/>
      <c r="B263" s="176"/>
      <c r="D263" s="176"/>
      <c r="E263" s="177"/>
      <c r="F263" s="106"/>
      <c r="G263" s="252"/>
      <c r="H263" s="178"/>
      <c r="I263" s="106"/>
      <c r="J263" s="175"/>
      <c r="K263" s="106"/>
      <c r="L263" s="235"/>
    </row>
    <row r="264" spans="1:12" s="143" customFormat="1" ht="12.75">
      <c r="A264" s="175"/>
      <c r="B264" s="176"/>
      <c r="D264" s="176"/>
      <c r="E264" s="177"/>
      <c r="F264" s="106"/>
      <c r="G264" s="252"/>
      <c r="H264" s="178"/>
      <c r="I264" s="106"/>
      <c r="J264" s="175"/>
      <c r="K264" s="106"/>
      <c r="L264" s="235"/>
    </row>
    <row r="265" spans="1:12" s="143" customFormat="1" ht="12.75">
      <c r="A265" s="175"/>
      <c r="B265" s="176"/>
      <c r="D265" s="176"/>
      <c r="E265" s="177"/>
      <c r="F265" s="106"/>
      <c r="G265" s="252"/>
      <c r="H265" s="178"/>
      <c r="I265" s="106"/>
      <c r="J265" s="175"/>
      <c r="K265" s="106"/>
      <c r="L265" s="235"/>
    </row>
    <row r="266" spans="1:12" s="143" customFormat="1" ht="12.75">
      <c r="A266" s="175"/>
      <c r="B266" s="176"/>
      <c r="D266" s="176"/>
      <c r="E266" s="177"/>
      <c r="F266" s="106"/>
      <c r="G266" s="252"/>
      <c r="H266" s="178"/>
      <c r="I266" s="106"/>
      <c r="J266" s="175"/>
      <c r="K266" s="106"/>
      <c r="L266" s="235"/>
    </row>
    <row r="267" spans="1:12" s="143" customFormat="1" ht="12.75">
      <c r="A267" s="175"/>
      <c r="B267" s="176"/>
      <c r="D267" s="176"/>
      <c r="E267" s="177"/>
      <c r="F267" s="106"/>
      <c r="G267" s="252"/>
      <c r="H267" s="178"/>
      <c r="I267" s="106"/>
      <c r="J267" s="175"/>
      <c r="K267" s="106"/>
      <c r="L267" s="235"/>
    </row>
    <row r="268" spans="1:12" s="143" customFormat="1" ht="12.75">
      <c r="A268" s="175"/>
      <c r="B268" s="176"/>
      <c r="D268" s="176"/>
      <c r="E268" s="177"/>
      <c r="F268" s="106"/>
      <c r="G268" s="252"/>
      <c r="H268" s="178"/>
      <c r="I268" s="106"/>
      <c r="J268" s="175"/>
      <c r="K268" s="106"/>
      <c r="L268" s="235"/>
    </row>
    <row r="269" spans="1:12" s="143" customFormat="1" ht="12.75">
      <c r="A269" s="175"/>
      <c r="B269" s="176"/>
      <c r="D269" s="176"/>
      <c r="E269" s="177"/>
      <c r="F269" s="106"/>
      <c r="G269" s="252"/>
      <c r="H269" s="178"/>
      <c r="I269" s="106"/>
      <c r="J269" s="175"/>
      <c r="K269" s="106"/>
      <c r="L269" s="235"/>
    </row>
    <row r="270" spans="1:12" s="143" customFormat="1" ht="12.75">
      <c r="A270" s="175"/>
      <c r="B270" s="176"/>
      <c r="D270" s="176"/>
      <c r="E270" s="177"/>
      <c r="F270" s="106"/>
      <c r="G270" s="252"/>
      <c r="H270" s="178"/>
      <c r="I270" s="106"/>
      <c r="J270" s="175"/>
      <c r="K270" s="106"/>
      <c r="L270" s="235"/>
    </row>
    <row r="271" spans="1:12" s="143" customFormat="1" ht="12.75">
      <c r="A271" s="175"/>
      <c r="B271" s="176"/>
      <c r="D271" s="176"/>
      <c r="E271" s="177"/>
      <c r="F271" s="106"/>
      <c r="G271" s="252"/>
      <c r="H271" s="178"/>
      <c r="I271" s="106"/>
      <c r="J271" s="175"/>
      <c r="K271" s="106"/>
      <c r="L271" s="235"/>
    </row>
    <row r="272" spans="1:12" s="143" customFormat="1" ht="12.75">
      <c r="A272" s="175"/>
      <c r="B272" s="176"/>
      <c r="D272" s="176"/>
      <c r="E272" s="177"/>
      <c r="F272" s="106"/>
      <c r="G272" s="252"/>
      <c r="H272" s="178"/>
      <c r="I272" s="106"/>
      <c r="J272" s="175"/>
      <c r="K272" s="106"/>
      <c r="L272" s="235"/>
    </row>
    <row r="273" spans="1:12" s="143" customFormat="1" ht="12.75">
      <c r="A273" s="175"/>
      <c r="B273" s="176"/>
      <c r="D273" s="176"/>
      <c r="E273" s="177"/>
      <c r="F273" s="106"/>
      <c r="G273" s="252"/>
      <c r="H273" s="178"/>
      <c r="I273" s="106"/>
      <c r="J273" s="175"/>
      <c r="K273" s="106"/>
      <c r="L273" s="235"/>
    </row>
    <row r="274" spans="1:12" s="143" customFormat="1" ht="12.75">
      <c r="A274" s="175"/>
      <c r="B274" s="176"/>
      <c r="D274" s="176"/>
      <c r="E274" s="177"/>
      <c r="F274" s="106"/>
      <c r="G274" s="252"/>
      <c r="H274" s="178"/>
      <c r="I274" s="106"/>
      <c r="J274" s="175"/>
      <c r="K274" s="106"/>
      <c r="L274" s="235"/>
    </row>
    <row r="275" spans="1:12" s="143" customFormat="1" ht="12.75">
      <c r="A275" s="175"/>
      <c r="B275" s="176"/>
      <c r="D275" s="176"/>
      <c r="E275" s="177"/>
      <c r="F275" s="106"/>
      <c r="G275" s="252"/>
      <c r="H275" s="178"/>
      <c r="I275" s="106"/>
      <c r="J275" s="175"/>
      <c r="K275" s="106"/>
      <c r="L275" s="235"/>
    </row>
    <row r="276" spans="1:12" s="143" customFormat="1" ht="12.75">
      <c r="A276" s="175"/>
      <c r="B276" s="176"/>
      <c r="D276" s="176"/>
      <c r="E276" s="177"/>
      <c r="F276" s="106"/>
      <c r="G276" s="252"/>
      <c r="H276" s="178"/>
      <c r="I276" s="106"/>
      <c r="J276" s="175"/>
      <c r="K276" s="106"/>
      <c r="L276" s="235"/>
    </row>
    <row r="277" spans="1:12" s="143" customFormat="1" ht="12.75">
      <c r="A277" s="175"/>
      <c r="B277" s="176"/>
      <c r="D277" s="176"/>
      <c r="E277" s="177"/>
      <c r="F277" s="106"/>
      <c r="G277" s="252"/>
      <c r="H277" s="178"/>
      <c r="I277" s="106"/>
      <c r="J277" s="175"/>
      <c r="K277" s="106"/>
      <c r="L277" s="235"/>
    </row>
    <row r="278" spans="1:12" s="143" customFormat="1" ht="12.75">
      <c r="A278" s="175"/>
      <c r="B278" s="176"/>
      <c r="D278" s="176"/>
      <c r="E278" s="177"/>
      <c r="F278" s="106"/>
      <c r="G278" s="252"/>
      <c r="H278" s="175"/>
      <c r="I278" s="106"/>
      <c r="J278" s="175"/>
      <c r="K278" s="106"/>
      <c r="L278" s="235"/>
    </row>
    <row r="279" spans="1:12" s="143" customFormat="1" ht="12.75">
      <c r="A279" s="175"/>
      <c r="B279" s="176"/>
      <c r="D279" s="176"/>
      <c r="E279" s="177"/>
      <c r="F279" s="106"/>
      <c r="G279" s="252"/>
      <c r="H279" s="175"/>
      <c r="I279" s="106"/>
      <c r="J279" s="175"/>
      <c r="K279" s="106"/>
      <c r="L279" s="235"/>
    </row>
  </sheetData>
  <sheetProtection/>
  <mergeCells count="76">
    <mergeCell ref="A9:Q9"/>
    <mergeCell ref="M10:O10"/>
    <mergeCell ref="A41:Q41"/>
    <mergeCell ref="A42:Q42"/>
    <mergeCell ref="M43:O43"/>
    <mergeCell ref="M177:O177"/>
    <mergeCell ref="M125:O125"/>
    <mergeCell ref="A131:P131"/>
    <mergeCell ref="A132:P132"/>
    <mergeCell ref="M133:O133"/>
    <mergeCell ref="M96:O96"/>
    <mergeCell ref="A94:Q94"/>
    <mergeCell ref="A95:Q95"/>
    <mergeCell ref="A202:P202"/>
    <mergeCell ref="A203:P203"/>
    <mergeCell ref="M204:O204"/>
    <mergeCell ref="A155:P155"/>
    <mergeCell ref="A156:P156"/>
    <mergeCell ref="M157:O157"/>
    <mergeCell ref="A162:P162"/>
    <mergeCell ref="A54:Q54"/>
    <mergeCell ref="A55:Q55"/>
    <mergeCell ref="M56:O56"/>
    <mergeCell ref="AQ3:AX3"/>
    <mergeCell ref="M14:O14"/>
    <mergeCell ref="D5:K5"/>
    <mergeCell ref="L5:Q5"/>
    <mergeCell ref="A12:Q12"/>
    <mergeCell ref="A13:Q13"/>
    <mergeCell ref="A8:Q8"/>
    <mergeCell ref="A1:Q1"/>
    <mergeCell ref="A2:Q2"/>
    <mergeCell ref="BI3:BP3"/>
    <mergeCell ref="BR3:BY3"/>
    <mergeCell ref="A105:P105"/>
    <mergeCell ref="A4:Q4"/>
    <mergeCell ref="R3:W3"/>
    <mergeCell ref="AZ3:BG3"/>
    <mergeCell ref="Y3:AF3"/>
    <mergeCell ref="AH3:AO3"/>
    <mergeCell ref="A188:P188"/>
    <mergeCell ref="A183:P183"/>
    <mergeCell ref="A184:P184"/>
    <mergeCell ref="M185:O185"/>
    <mergeCell ref="A106:P106"/>
    <mergeCell ref="A138:P138"/>
    <mergeCell ref="A137:P137"/>
    <mergeCell ref="M107:O107"/>
    <mergeCell ref="A123:P123"/>
    <mergeCell ref="A124:P124"/>
    <mergeCell ref="A167:P167"/>
    <mergeCell ref="A168:P168"/>
    <mergeCell ref="A175:P175"/>
    <mergeCell ref="A176:P176"/>
    <mergeCell ref="M139:O139"/>
    <mergeCell ref="C209:E209"/>
    <mergeCell ref="L209:O209"/>
    <mergeCell ref="C207:E207"/>
    <mergeCell ref="L207:O207"/>
    <mergeCell ref="A187:P187"/>
    <mergeCell ref="A65:Q65"/>
    <mergeCell ref="A66:Q66"/>
    <mergeCell ref="M67:O67"/>
    <mergeCell ref="A85:Q85"/>
    <mergeCell ref="A86:Q86"/>
    <mergeCell ref="M87:O87"/>
    <mergeCell ref="A198:P198"/>
    <mergeCell ref="M199:O199"/>
    <mergeCell ref="A163:P163"/>
    <mergeCell ref="M164:O164"/>
    <mergeCell ref="A192:P192"/>
    <mergeCell ref="A193:P193"/>
    <mergeCell ref="M194:O194"/>
    <mergeCell ref="A197:P197"/>
    <mergeCell ref="M189:O189"/>
    <mergeCell ref="M169:O169"/>
  </mergeCells>
  <printOptions horizontalCentered="1"/>
  <pageMargins left="0.15748031496062992" right="0.1968503937007874" top="0.15748031496062992" bottom="0.15748031496062992" header="0.1968503937007874" footer="0.1968503937007874"/>
  <pageSetup fitToHeight="4" fitToWidth="1" horizontalDpi="600" verticalDpi="600" orientation="portrait" paperSize="9" scale="73" r:id="rId1"/>
  <rowBreaks count="4" manualBreakCount="4">
    <brk id="93" max="16" man="1"/>
    <brk id="104" max="16" man="1"/>
    <brk id="136" max="16" man="1"/>
    <brk id="166" max="16" man="1"/>
  </rowBreaks>
  <colBreaks count="1" manualBreakCount="1">
    <brk id="12" max="2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CK68"/>
  <sheetViews>
    <sheetView view="pageBreakPreview" zoomScaleSheetLayoutView="100" zoomScalePageLayoutView="0" workbookViewId="0" topLeftCell="A19">
      <selection activeCell="E28" sqref="E28"/>
    </sheetView>
  </sheetViews>
  <sheetFormatPr defaultColWidth="9.00390625" defaultRowHeight="12.75"/>
  <cols>
    <col min="1" max="1" width="4.25390625" style="7" customWidth="1"/>
    <col min="2" max="2" width="6.00390625" style="101" customWidth="1"/>
    <col min="3" max="3" width="31.375" style="8" customWidth="1"/>
    <col min="4" max="4" width="8.375" style="102" customWidth="1"/>
    <col min="5" max="5" width="30.00390625" style="103" customWidth="1"/>
    <col min="6" max="6" width="6.00390625" style="104" customWidth="1"/>
    <col min="7" max="8" width="4.875" style="8" customWidth="1"/>
    <col min="9" max="9" width="6.375" style="8" customWidth="1"/>
    <col min="10" max="10" width="4.625" style="8" customWidth="1"/>
    <col min="11" max="81" width="4.75390625" style="8" customWidth="1"/>
    <col min="82" max="16384" width="9.125" style="8" customWidth="1"/>
  </cols>
  <sheetData>
    <row r="1" spans="1:17" ht="14.2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L1" s="52"/>
      <c r="M1" s="52"/>
      <c r="N1" s="136"/>
      <c r="O1" s="52"/>
      <c r="P1" s="52"/>
      <c r="Q1" s="136"/>
    </row>
    <row r="2" spans="1:17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L2" s="137"/>
      <c r="M2" s="137"/>
      <c r="N2" s="136"/>
      <c r="O2" s="136"/>
      <c r="P2" s="138"/>
      <c r="Q2" s="52"/>
    </row>
    <row r="3" ht="13.5" customHeight="1">
      <c r="F3" s="106"/>
    </row>
    <row r="4" spans="1:89" ht="36" customHeight="1">
      <c r="A4" s="285" t="str">
        <f>ДЕВУШКИ!A4:Q4</f>
        <v>РЕЗУЛЬТАТЫ
Кубка Пензенской области по легкой атлетике </v>
      </c>
      <c r="B4" s="285"/>
      <c r="C4" s="285"/>
      <c r="D4" s="285"/>
      <c r="E4" s="285"/>
      <c r="F4" s="285"/>
      <c r="G4" s="285"/>
      <c r="H4" s="285"/>
      <c r="I4" s="285"/>
      <c r="J4" s="285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</row>
    <row r="5" spans="3:11" ht="15.75" customHeight="1">
      <c r="C5" s="10" t="s">
        <v>12</v>
      </c>
      <c r="D5" s="274" t="s">
        <v>61</v>
      </c>
      <c r="E5" s="274"/>
      <c r="F5" s="274"/>
      <c r="G5" s="292" t="s">
        <v>79</v>
      </c>
      <c r="H5" s="292"/>
      <c r="I5" s="292"/>
      <c r="J5" s="292"/>
      <c r="K5" s="292"/>
    </row>
    <row r="6" spans="3:7" ht="12" customHeight="1">
      <c r="C6" s="10"/>
      <c r="D6" s="274"/>
      <c r="E6" s="274"/>
      <c r="F6" s="274"/>
      <c r="G6" s="108"/>
    </row>
    <row r="7" spans="1:10" ht="15.75" customHeight="1">
      <c r="A7" s="293" t="s">
        <v>29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5.75" customHeight="1">
      <c r="A8" s="270" t="s">
        <v>43</v>
      </c>
      <c r="B8" s="270"/>
      <c r="C8" s="270"/>
      <c r="D8" s="270"/>
      <c r="E8" s="270"/>
      <c r="F8" s="270"/>
      <c r="G8" s="270"/>
      <c r="H8" s="270"/>
      <c r="I8" s="270"/>
      <c r="J8" s="270"/>
    </row>
    <row r="9" spans="1:10" s="100" customFormat="1" ht="16.5" customHeight="1">
      <c r="A9" s="110"/>
      <c r="B9" s="111"/>
      <c r="C9" s="112"/>
      <c r="D9" s="113"/>
      <c r="E9" s="291" t="s">
        <v>445</v>
      </c>
      <c r="F9" s="291"/>
      <c r="G9" s="291"/>
      <c r="H9" s="291"/>
      <c r="I9" s="291"/>
      <c r="J9" s="291"/>
    </row>
    <row r="10" spans="1:10" s="3" customFormat="1" ht="24.75" customHeight="1">
      <c r="A10" s="114" t="s">
        <v>17</v>
      </c>
      <c r="B10" s="115" t="s">
        <v>18</v>
      </c>
      <c r="C10" s="114" t="s">
        <v>19</v>
      </c>
      <c r="D10" s="116" t="s">
        <v>48</v>
      </c>
      <c r="E10" s="114" t="s">
        <v>21</v>
      </c>
      <c r="F10" s="117" t="s">
        <v>22</v>
      </c>
      <c r="G10" s="264" t="s">
        <v>26</v>
      </c>
      <c r="H10" s="264"/>
      <c r="I10" s="127" t="s">
        <v>27</v>
      </c>
      <c r="J10" s="128" t="s">
        <v>28</v>
      </c>
    </row>
    <row r="11" spans="1:10" s="4" customFormat="1" ht="33.75" customHeight="1">
      <c r="A11" s="84"/>
      <c r="B11" s="118"/>
      <c r="C11" s="119" t="s">
        <v>443</v>
      </c>
      <c r="D11" s="120"/>
      <c r="E11" s="26"/>
      <c r="F11" s="121"/>
      <c r="G11" s="93"/>
      <c r="H11" s="93"/>
      <c r="I11" s="93"/>
      <c r="J11" s="93"/>
    </row>
    <row r="12" spans="1:10" s="4" customFormat="1" ht="17.25" customHeight="1">
      <c r="A12" s="84">
        <v>1</v>
      </c>
      <c r="B12" s="118">
        <v>417</v>
      </c>
      <c r="C12" s="26" t="s">
        <v>358</v>
      </c>
      <c r="D12" s="199" t="s">
        <v>93</v>
      </c>
      <c r="E12" s="26" t="s">
        <v>359</v>
      </c>
      <c r="F12" s="200">
        <v>12.1</v>
      </c>
      <c r="G12" s="93"/>
      <c r="H12" s="93"/>
      <c r="I12" s="93"/>
      <c r="J12" s="93"/>
    </row>
    <row r="13" spans="1:10" s="4" customFormat="1" ht="17.25" customHeight="1">
      <c r="A13" s="84">
        <v>2</v>
      </c>
      <c r="B13" s="118">
        <v>43</v>
      </c>
      <c r="C13" s="26" t="s">
        <v>356</v>
      </c>
      <c r="D13" s="199" t="s">
        <v>93</v>
      </c>
      <c r="E13" s="26" t="s">
        <v>91</v>
      </c>
      <c r="F13" s="121">
        <v>12</v>
      </c>
      <c r="G13" s="93"/>
      <c r="H13" s="93"/>
      <c r="I13" s="93"/>
      <c r="J13" s="93"/>
    </row>
    <row r="14" spans="1:10" s="4" customFormat="1" ht="17.25" customHeight="1">
      <c r="A14" s="84">
        <v>3</v>
      </c>
      <c r="B14" s="118">
        <v>644</v>
      </c>
      <c r="C14" s="26" t="s">
        <v>347</v>
      </c>
      <c r="D14" s="199" t="s">
        <v>93</v>
      </c>
      <c r="E14" s="194" t="s">
        <v>91</v>
      </c>
      <c r="F14" s="200">
        <v>12</v>
      </c>
      <c r="G14" s="93"/>
      <c r="H14" s="93"/>
      <c r="I14" s="93"/>
      <c r="J14" s="93"/>
    </row>
    <row r="15" spans="1:10" s="4" customFormat="1" ht="17.25" customHeight="1">
      <c r="A15" s="84">
        <v>4</v>
      </c>
      <c r="B15" s="146">
        <v>781</v>
      </c>
      <c r="C15" s="83" t="s">
        <v>449</v>
      </c>
      <c r="D15" s="202" t="s">
        <v>90</v>
      </c>
      <c r="E15" s="26" t="s">
        <v>75</v>
      </c>
      <c r="F15" s="200">
        <v>11.6</v>
      </c>
      <c r="G15" s="93"/>
      <c r="H15" s="93"/>
      <c r="I15" s="93"/>
      <c r="J15" s="93"/>
    </row>
    <row r="16" spans="1:10" s="4" customFormat="1" ht="17.25" customHeight="1">
      <c r="A16" s="84">
        <v>5</v>
      </c>
      <c r="B16" s="118">
        <v>777</v>
      </c>
      <c r="C16" s="194" t="s">
        <v>342</v>
      </c>
      <c r="D16" s="199" t="s">
        <v>90</v>
      </c>
      <c r="E16" s="194" t="s">
        <v>75</v>
      </c>
      <c r="F16" s="200">
        <v>11.6</v>
      </c>
      <c r="G16" s="93"/>
      <c r="H16" s="93"/>
      <c r="I16" s="93"/>
      <c r="J16" s="93"/>
    </row>
    <row r="17" spans="1:10" s="4" customFormat="1" ht="17.25" customHeight="1">
      <c r="A17" s="84">
        <v>6</v>
      </c>
      <c r="B17" s="118">
        <v>676</v>
      </c>
      <c r="C17" s="194" t="s">
        <v>340</v>
      </c>
      <c r="D17" s="199" t="s">
        <v>90</v>
      </c>
      <c r="E17" s="194" t="s">
        <v>77</v>
      </c>
      <c r="F17" s="200">
        <v>12</v>
      </c>
      <c r="G17" s="93"/>
      <c r="H17" s="93"/>
      <c r="I17" s="93"/>
      <c r="J17" s="93"/>
    </row>
    <row r="18" spans="1:10" s="4" customFormat="1" ht="17.25" customHeight="1">
      <c r="A18" s="84">
        <v>7</v>
      </c>
      <c r="B18" s="118">
        <v>444</v>
      </c>
      <c r="C18" s="26" t="s">
        <v>348</v>
      </c>
      <c r="D18" s="199" t="s">
        <v>98</v>
      </c>
      <c r="E18" s="26" t="s">
        <v>91</v>
      </c>
      <c r="F18" s="200">
        <v>12</v>
      </c>
      <c r="G18" s="93"/>
      <c r="H18" s="93"/>
      <c r="I18" s="93"/>
      <c r="J18" s="93"/>
    </row>
    <row r="19" spans="1:10" s="4" customFormat="1" ht="17.25" customHeight="1">
      <c r="A19" s="84">
        <v>8</v>
      </c>
      <c r="B19" s="118">
        <v>204</v>
      </c>
      <c r="C19" s="26" t="s">
        <v>354</v>
      </c>
      <c r="D19" s="199" t="s">
        <v>90</v>
      </c>
      <c r="E19" s="26" t="s">
        <v>355</v>
      </c>
      <c r="F19" s="121">
        <v>12.1</v>
      </c>
      <c r="G19" s="93"/>
      <c r="H19" s="93"/>
      <c r="I19" s="93"/>
      <c r="J19" s="93"/>
    </row>
    <row r="20" spans="1:10" s="4" customFormat="1" ht="32.25" customHeight="1">
      <c r="A20" s="84"/>
      <c r="B20" s="118"/>
      <c r="C20" s="119" t="s">
        <v>444</v>
      </c>
      <c r="D20" s="120"/>
      <c r="E20" s="26"/>
      <c r="F20" s="121"/>
      <c r="G20" s="93"/>
      <c r="H20" s="93"/>
      <c r="I20" s="93"/>
      <c r="J20" s="93"/>
    </row>
    <row r="21" spans="1:10" s="4" customFormat="1" ht="17.25" customHeight="1">
      <c r="A21" s="84">
        <v>1</v>
      </c>
      <c r="B21" s="118">
        <v>93</v>
      </c>
      <c r="C21" s="194" t="s">
        <v>327</v>
      </c>
      <c r="D21" s="199" t="s">
        <v>174</v>
      </c>
      <c r="E21" s="26" t="s">
        <v>91</v>
      </c>
      <c r="F21" s="200">
        <v>13.1</v>
      </c>
      <c r="G21" s="93"/>
      <c r="H21" s="93"/>
      <c r="I21" s="93"/>
      <c r="J21" s="93"/>
    </row>
    <row r="22" spans="1:10" s="4" customFormat="1" ht="17.25" customHeight="1">
      <c r="A22" s="84">
        <v>2</v>
      </c>
      <c r="B22" s="118">
        <v>70</v>
      </c>
      <c r="C22" s="194" t="s">
        <v>333</v>
      </c>
      <c r="D22" s="199" t="s">
        <v>76</v>
      </c>
      <c r="E22" s="194" t="s">
        <v>209</v>
      </c>
      <c r="F22" s="200">
        <v>11.9</v>
      </c>
      <c r="G22" s="93"/>
      <c r="H22" s="93"/>
      <c r="I22" s="93"/>
      <c r="J22" s="93"/>
    </row>
    <row r="23" spans="1:10" s="4" customFormat="1" ht="17.25" customHeight="1">
      <c r="A23" s="84">
        <v>3</v>
      </c>
      <c r="B23" s="118">
        <v>443</v>
      </c>
      <c r="C23" s="194" t="s">
        <v>330</v>
      </c>
      <c r="D23" s="199" t="s">
        <v>174</v>
      </c>
      <c r="E23" s="194" t="s">
        <v>77</v>
      </c>
      <c r="F23" s="200">
        <v>11.9</v>
      </c>
      <c r="G23" s="93"/>
      <c r="H23" s="93"/>
      <c r="I23" s="93"/>
      <c r="J23" s="93"/>
    </row>
    <row r="24" spans="1:10" s="4" customFormat="1" ht="17.25" customHeight="1">
      <c r="A24" s="84">
        <v>4</v>
      </c>
      <c r="B24" s="118">
        <v>146</v>
      </c>
      <c r="C24" s="26" t="s">
        <v>337</v>
      </c>
      <c r="D24" s="199" t="s">
        <v>174</v>
      </c>
      <c r="E24" s="26" t="s">
        <v>184</v>
      </c>
      <c r="F24" s="200">
        <v>11.6</v>
      </c>
      <c r="G24" s="93"/>
      <c r="H24" s="93"/>
      <c r="I24" s="93"/>
      <c r="J24" s="93"/>
    </row>
    <row r="25" spans="1:10" s="4" customFormat="1" ht="17.25" customHeight="1">
      <c r="A25" s="84">
        <v>5</v>
      </c>
      <c r="B25" s="118">
        <v>333</v>
      </c>
      <c r="C25" s="194" t="s">
        <v>329</v>
      </c>
      <c r="D25" s="199" t="s">
        <v>174</v>
      </c>
      <c r="E25" s="26" t="s">
        <v>77</v>
      </c>
      <c r="F25" s="200">
        <v>11.1</v>
      </c>
      <c r="G25" s="93"/>
      <c r="H25" s="93"/>
      <c r="I25" s="93"/>
      <c r="J25" s="93"/>
    </row>
    <row r="26" spans="1:10" s="4" customFormat="1" ht="17.25" customHeight="1">
      <c r="A26" s="84">
        <v>6</v>
      </c>
      <c r="B26" s="118">
        <v>791</v>
      </c>
      <c r="C26" s="194" t="s">
        <v>331</v>
      </c>
      <c r="D26" s="199" t="s">
        <v>174</v>
      </c>
      <c r="E26" s="194" t="s">
        <v>75</v>
      </c>
      <c r="F26" s="200">
        <v>11.7</v>
      </c>
      <c r="G26" s="93"/>
      <c r="H26" s="93"/>
      <c r="I26" s="93"/>
      <c r="J26" s="93"/>
    </row>
    <row r="27" spans="1:10" s="4" customFormat="1" ht="17.25" customHeight="1">
      <c r="A27" s="84">
        <v>7</v>
      </c>
      <c r="B27" s="118">
        <v>785</v>
      </c>
      <c r="C27" s="194" t="s">
        <v>332</v>
      </c>
      <c r="D27" s="199" t="s">
        <v>174</v>
      </c>
      <c r="E27" s="194" t="s">
        <v>77</v>
      </c>
      <c r="F27" s="200">
        <v>11.9</v>
      </c>
      <c r="G27" s="93"/>
      <c r="H27" s="93"/>
      <c r="I27" s="93"/>
      <c r="J27" s="93"/>
    </row>
    <row r="28" spans="1:10" s="4" customFormat="1" ht="17.25" customHeight="1">
      <c r="A28" s="84">
        <v>8</v>
      </c>
      <c r="B28" s="118">
        <v>351</v>
      </c>
      <c r="C28" s="26" t="s">
        <v>335</v>
      </c>
      <c r="D28" s="199" t="s">
        <v>174</v>
      </c>
      <c r="E28" s="194" t="s">
        <v>91</v>
      </c>
      <c r="F28" s="200">
        <v>12.2</v>
      </c>
      <c r="G28" s="93"/>
      <c r="H28" s="93"/>
      <c r="I28" s="93"/>
      <c r="J28" s="93"/>
    </row>
    <row r="29" spans="1:10" s="4" customFormat="1" ht="33.75" customHeight="1">
      <c r="A29" s="84"/>
      <c r="B29" s="118"/>
      <c r="C29" s="119" t="s">
        <v>73</v>
      </c>
      <c r="D29" s="120"/>
      <c r="E29" s="26"/>
      <c r="F29" s="121"/>
      <c r="G29" s="93"/>
      <c r="H29" s="93"/>
      <c r="I29" s="93"/>
      <c r="J29" s="93"/>
    </row>
    <row r="30" spans="1:10" s="4" customFormat="1" ht="17.25" customHeight="1">
      <c r="A30" s="84">
        <v>1</v>
      </c>
      <c r="B30" s="118">
        <v>723</v>
      </c>
      <c r="C30" s="194" t="s">
        <v>313</v>
      </c>
      <c r="D30" s="199" t="s">
        <v>191</v>
      </c>
      <c r="E30" s="194" t="s">
        <v>77</v>
      </c>
      <c r="F30" s="200">
        <v>11.3</v>
      </c>
      <c r="G30" s="93"/>
      <c r="H30" s="93"/>
      <c r="I30" s="93"/>
      <c r="J30" s="93"/>
    </row>
    <row r="31" spans="1:10" s="4" customFormat="1" ht="17.25" customHeight="1">
      <c r="A31" s="84">
        <v>2</v>
      </c>
      <c r="B31" s="118">
        <v>79</v>
      </c>
      <c r="C31" s="194" t="s">
        <v>320</v>
      </c>
      <c r="D31" s="199" t="s">
        <v>191</v>
      </c>
      <c r="E31" s="194" t="s">
        <v>321</v>
      </c>
      <c r="F31" s="200">
        <v>11.1</v>
      </c>
      <c r="G31" s="93"/>
      <c r="H31" s="93"/>
      <c r="I31" s="93"/>
      <c r="J31" s="93"/>
    </row>
    <row r="32" spans="1:10" s="4" customFormat="1" ht="17.25" customHeight="1">
      <c r="A32" s="84">
        <v>3</v>
      </c>
      <c r="B32" s="118">
        <v>9</v>
      </c>
      <c r="C32" s="194" t="s">
        <v>318</v>
      </c>
      <c r="D32" s="199" t="s">
        <v>206</v>
      </c>
      <c r="E32" s="194" t="s">
        <v>75</v>
      </c>
      <c r="F32" s="200">
        <v>10.7</v>
      </c>
      <c r="G32" s="93"/>
      <c r="H32" s="93"/>
      <c r="I32" s="93"/>
      <c r="J32" s="93"/>
    </row>
    <row r="33" spans="1:10" s="4" customFormat="1" ht="17.25" customHeight="1">
      <c r="A33" s="84">
        <v>4</v>
      </c>
      <c r="B33" s="118">
        <v>777</v>
      </c>
      <c r="C33" s="26" t="s">
        <v>324</v>
      </c>
      <c r="D33" s="199" t="s">
        <v>206</v>
      </c>
      <c r="E33" s="194" t="s">
        <v>77</v>
      </c>
      <c r="F33" s="200">
        <v>10.5</v>
      </c>
      <c r="G33" s="93"/>
      <c r="H33" s="93"/>
      <c r="I33" s="93"/>
      <c r="J33" s="93"/>
    </row>
    <row r="34" spans="1:10" s="4" customFormat="1" ht="17.25" customHeight="1">
      <c r="A34" s="84">
        <v>5</v>
      </c>
      <c r="B34" s="118">
        <v>1</v>
      </c>
      <c r="C34" s="194" t="s">
        <v>314</v>
      </c>
      <c r="D34" s="199" t="s">
        <v>315</v>
      </c>
      <c r="E34" s="194" t="s">
        <v>181</v>
      </c>
      <c r="F34" s="200">
        <v>10.3</v>
      </c>
      <c r="G34" s="93"/>
      <c r="H34" s="93"/>
      <c r="I34" s="93"/>
      <c r="J34" s="93"/>
    </row>
    <row r="35" spans="1:10" s="4" customFormat="1" ht="17.25" customHeight="1">
      <c r="A35" s="84">
        <v>6</v>
      </c>
      <c r="B35" s="118">
        <v>378</v>
      </c>
      <c r="C35" s="194" t="s">
        <v>316</v>
      </c>
      <c r="D35" s="199" t="s">
        <v>191</v>
      </c>
      <c r="E35" s="194" t="s">
        <v>75</v>
      </c>
      <c r="F35" s="200">
        <v>10.7</v>
      </c>
      <c r="G35" s="93"/>
      <c r="H35" s="93"/>
      <c r="I35" s="93"/>
      <c r="J35" s="93"/>
    </row>
    <row r="36" spans="1:10" s="4" customFormat="1" ht="17.25" customHeight="1">
      <c r="A36" s="84">
        <v>7</v>
      </c>
      <c r="B36" s="118">
        <v>155</v>
      </c>
      <c r="C36" s="26" t="s">
        <v>322</v>
      </c>
      <c r="D36" s="199" t="s">
        <v>237</v>
      </c>
      <c r="E36" s="83" t="s">
        <v>75</v>
      </c>
      <c r="F36" s="121">
        <v>10.8</v>
      </c>
      <c r="G36" s="93"/>
      <c r="H36" s="93"/>
      <c r="I36" s="93"/>
      <c r="J36" s="93"/>
    </row>
    <row r="37" spans="1:10" s="4" customFormat="1" ht="17.25" customHeight="1">
      <c r="A37" s="84">
        <v>8</v>
      </c>
      <c r="B37" s="118">
        <v>290</v>
      </c>
      <c r="C37" s="26" t="s">
        <v>325</v>
      </c>
      <c r="D37" s="199" t="s">
        <v>191</v>
      </c>
      <c r="E37" s="194" t="s">
        <v>75</v>
      </c>
      <c r="F37" s="200">
        <v>11.2</v>
      </c>
      <c r="G37" s="93"/>
      <c r="H37" s="93"/>
      <c r="I37" s="93"/>
      <c r="J37" s="93"/>
    </row>
    <row r="38" spans="1:6" s="4" customFormat="1" ht="17.25" customHeight="1">
      <c r="A38" s="74"/>
      <c r="B38" s="123"/>
      <c r="C38" s="130"/>
      <c r="D38" s="124"/>
      <c r="E38" s="125"/>
      <c r="F38" s="126"/>
    </row>
    <row r="39" spans="1:6" s="4" customFormat="1" ht="17.25" customHeight="1">
      <c r="A39" s="74"/>
      <c r="B39" s="123"/>
      <c r="C39" s="130" t="s">
        <v>44</v>
      </c>
      <c r="D39" s="124"/>
      <c r="E39" s="125"/>
      <c r="F39" s="126"/>
    </row>
    <row r="40" spans="1:6" s="4" customFormat="1" ht="17.25" customHeight="1">
      <c r="A40" s="74"/>
      <c r="B40" s="123"/>
      <c r="C40" s="130" t="s">
        <v>45</v>
      </c>
      <c r="D40" s="124"/>
      <c r="E40" s="125"/>
      <c r="F40" s="126"/>
    </row>
    <row r="41" spans="1:6" s="4" customFormat="1" ht="17.25" customHeight="1">
      <c r="A41" s="74"/>
      <c r="B41" s="123"/>
      <c r="C41" s="130" t="s">
        <v>46</v>
      </c>
      <c r="D41" s="124"/>
      <c r="E41" s="125"/>
      <c r="F41" s="126"/>
    </row>
    <row r="42" spans="1:6" s="4" customFormat="1" ht="17.25" customHeight="1">
      <c r="A42" s="74"/>
      <c r="B42" s="123"/>
      <c r="D42" s="124"/>
      <c r="E42" s="125"/>
      <c r="F42" s="126"/>
    </row>
    <row r="43" spans="1:6" s="4" customFormat="1" ht="17.25" customHeight="1">
      <c r="A43" s="74"/>
      <c r="B43" s="123"/>
      <c r="D43" s="124"/>
      <c r="E43" s="125"/>
      <c r="F43" s="126"/>
    </row>
    <row r="44" spans="1:6" s="4" customFormat="1" ht="17.25" customHeight="1">
      <c r="A44" s="74"/>
      <c r="B44" s="123"/>
      <c r="D44" s="124"/>
      <c r="E44" s="125"/>
      <c r="F44" s="126"/>
    </row>
    <row r="45" spans="1:6" s="4" customFormat="1" ht="17.25" customHeight="1">
      <c r="A45" s="74"/>
      <c r="B45" s="123"/>
      <c r="D45" s="124"/>
      <c r="E45" s="125"/>
      <c r="F45" s="126"/>
    </row>
    <row r="46" spans="1:6" s="4" customFormat="1" ht="17.25" customHeight="1">
      <c r="A46" s="74"/>
      <c r="B46" s="123"/>
      <c r="D46" s="124"/>
      <c r="E46" s="125"/>
      <c r="F46" s="126"/>
    </row>
    <row r="47" spans="1:6" s="129" customFormat="1" ht="17.25" customHeight="1">
      <c r="A47" s="74"/>
      <c r="B47" s="131"/>
      <c r="D47" s="132"/>
      <c r="E47" s="133"/>
      <c r="F47" s="134"/>
    </row>
    <row r="48" spans="1:6" s="129" customFormat="1" ht="17.25" customHeight="1">
      <c r="A48" s="74"/>
      <c r="B48" s="131"/>
      <c r="D48" s="132"/>
      <c r="E48" s="133"/>
      <c r="F48" s="134"/>
    </row>
    <row r="49" spans="1:6" s="129" customFormat="1" ht="17.25" customHeight="1">
      <c r="A49" s="74"/>
      <c r="B49" s="131"/>
      <c r="D49" s="132"/>
      <c r="E49" s="133"/>
      <c r="F49" s="134"/>
    </row>
    <row r="50" spans="1:6" s="129" customFormat="1" ht="17.25" customHeight="1">
      <c r="A50" s="74"/>
      <c r="B50" s="131"/>
      <c r="D50" s="132"/>
      <c r="E50" s="133"/>
      <c r="F50" s="134"/>
    </row>
    <row r="51" spans="1:6" s="129" customFormat="1" ht="17.25" customHeight="1">
      <c r="A51" s="74"/>
      <c r="B51" s="131"/>
      <c r="D51" s="132"/>
      <c r="E51" s="133"/>
      <c r="F51" s="134"/>
    </row>
    <row r="52" spans="1:6" s="129" customFormat="1" ht="17.25" customHeight="1">
      <c r="A52" s="74"/>
      <c r="B52" s="131"/>
      <c r="D52" s="132"/>
      <c r="E52" s="133"/>
      <c r="F52" s="135"/>
    </row>
    <row r="53" spans="1:6" ht="17.25" customHeight="1">
      <c r="A53" s="74"/>
      <c r="B53" s="131"/>
      <c r="C53" s="129"/>
      <c r="D53" s="132"/>
      <c r="E53" s="133"/>
      <c r="F53" s="135"/>
    </row>
    <row r="54" spans="1:6" ht="17.25" customHeight="1">
      <c r="A54" s="74"/>
      <c r="B54" s="131"/>
      <c r="C54" s="129"/>
      <c r="D54" s="132"/>
      <c r="E54" s="133"/>
      <c r="F54" s="135"/>
    </row>
    <row r="55" spans="1:6" ht="17.25" customHeight="1">
      <c r="A55" s="74"/>
      <c r="B55" s="131"/>
      <c r="C55" s="129"/>
      <c r="D55" s="132"/>
      <c r="E55" s="133"/>
      <c r="F55" s="135"/>
    </row>
    <row r="56" spans="1:6" ht="17.25" customHeight="1">
      <c r="A56" s="74"/>
      <c r="B56" s="131"/>
      <c r="C56" s="129"/>
      <c r="D56" s="132"/>
      <c r="E56" s="133"/>
      <c r="F56" s="135"/>
    </row>
    <row r="57" spans="1:6" ht="17.25" customHeight="1">
      <c r="A57" s="74"/>
      <c r="B57" s="131"/>
      <c r="C57" s="129"/>
      <c r="D57" s="132"/>
      <c r="E57" s="133"/>
      <c r="F57" s="135"/>
    </row>
    <row r="58" spans="1:6" ht="17.25" customHeight="1">
      <c r="A58" s="74"/>
      <c r="B58" s="131"/>
      <c r="C58" s="129"/>
      <c r="D58" s="132"/>
      <c r="E58" s="133"/>
      <c r="F58" s="135"/>
    </row>
    <row r="59" spans="1:6" ht="17.25" customHeight="1">
      <c r="A59" s="74"/>
      <c r="B59" s="131"/>
      <c r="C59" s="129"/>
      <c r="D59" s="132"/>
      <c r="E59" s="133"/>
      <c r="F59" s="135"/>
    </row>
    <row r="60" spans="1:6" ht="17.25" customHeight="1">
      <c r="A60" s="74"/>
      <c r="B60" s="131"/>
      <c r="C60" s="129"/>
      <c r="D60" s="132"/>
      <c r="E60" s="133"/>
      <c r="F60" s="135"/>
    </row>
    <row r="61" spans="1:6" ht="17.25" customHeight="1">
      <c r="A61" s="74"/>
      <c r="B61" s="131"/>
      <c r="C61" s="129"/>
      <c r="D61" s="132"/>
      <c r="E61" s="133"/>
      <c r="F61" s="135"/>
    </row>
    <row r="62" ht="17.25" customHeight="1">
      <c r="A62" s="74"/>
    </row>
    <row r="63" ht="17.25" customHeight="1">
      <c r="A63" s="74"/>
    </row>
    <row r="64" ht="17.25" customHeight="1">
      <c r="A64" s="74"/>
    </row>
    <row r="65" ht="17.25" customHeight="1">
      <c r="A65" s="74"/>
    </row>
    <row r="66" ht="17.25" customHeight="1">
      <c r="A66" s="74"/>
    </row>
    <row r="67" ht="17.25" customHeight="1">
      <c r="A67" s="74"/>
    </row>
    <row r="68" ht="17.25" customHeight="1">
      <c r="A68" s="74"/>
    </row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</sheetData>
  <sheetProtection/>
  <mergeCells count="10">
    <mergeCell ref="A8:J8"/>
    <mergeCell ref="E9:J9"/>
    <mergeCell ref="G10:H10"/>
    <mergeCell ref="A1:J1"/>
    <mergeCell ref="A2:J2"/>
    <mergeCell ref="A4:J4"/>
    <mergeCell ref="D5:F5"/>
    <mergeCell ref="G5:K5"/>
    <mergeCell ref="D6:F6"/>
    <mergeCell ref="A7:J7"/>
  </mergeCells>
  <printOptions horizontalCentered="1"/>
  <pageMargins left="0.17" right="0.22" top="0.16" bottom="0.17" header="0.2" footer="0.2"/>
  <pageSetup fitToHeight="3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D41"/>
  <sheetViews>
    <sheetView view="pageBreakPreview" zoomScaleSheetLayoutView="100" zoomScalePageLayoutView="0" workbookViewId="0" topLeftCell="A25">
      <selection activeCell="C47" sqref="C47"/>
    </sheetView>
  </sheetViews>
  <sheetFormatPr defaultColWidth="9.00390625" defaultRowHeight="12.75"/>
  <cols>
    <col min="1" max="1" width="4.25390625" style="7" customWidth="1"/>
    <col min="2" max="2" width="6.00390625" style="101" customWidth="1"/>
    <col min="3" max="3" width="33.125" style="8" customWidth="1"/>
    <col min="4" max="4" width="8.375" style="102" customWidth="1"/>
    <col min="5" max="5" width="29.00390625" style="103" customWidth="1"/>
    <col min="6" max="6" width="6.00390625" style="104" customWidth="1"/>
    <col min="7" max="8" width="4.875" style="8" customWidth="1"/>
    <col min="9" max="9" width="6.375" style="8" customWidth="1"/>
    <col min="10" max="10" width="4.625" style="8" customWidth="1"/>
    <col min="11" max="74" width="4.75390625" style="8" customWidth="1"/>
    <col min="75" max="16384" width="9.125" style="8" customWidth="1"/>
  </cols>
  <sheetData>
    <row r="1" spans="1:10" ht="14.2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</row>
    <row r="3" ht="13.5" customHeight="1">
      <c r="F3" s="106"/>
    </row>
    <row r="4" spans="1:82" ht="44.25" customHeight="1">
      <c r="A4" s="285" t="str">
        <f>ДЕВУШКИ!A4:Q4</f>
        <v>РЕЗУЛЬТАТЫ
Кубка Пензенской области по легкой атлетике </v>
      </c>
      <c r="B4" s="285"/>
      <c r="C4" s="285"/>
      <c r="D4" s="285"/>
      <c r="E4" s="285"/>
      <c r="F4" s="285"/>
      <c r="G4" s="285"/>
      <c r="H4" s="285"/>
      <c r="I4" s="285"/>
      <c r="J4" s="285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</row>
    <row r="5" spans="3:11" ht="15.75" customHeight="1">
      <c r="C5" s="10" t="s">
        <v>12</v>
      </c>
      <c r="D5" s="274" t="s">
        <v>61</v>
      </c>
      <c r="E5" s="274"/>
      <c r="F5" s="274"/>
      <c r="G5" s="292" t="s">
        <v>79</v>
      </c>
      <c r="H5" s="292"/>
      <c r="I5" s="292"/>
      <c r="J5" s="292"/>
      <c r="K5" s="292"/>
    </row>
    <row r="6" spans="3:7" ht="12" customHeight="1">
      <c r="C6" s="10"/>
      <c r="D6" s="274"/>
      <c r="E6" s="274"/>
      <c r="F6" s="274"/>
      <c r="G6" s="108"/>
    </row>
    <row r="7" spans="1:10" ht="15.7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</row>
    <row r="8" spans="1:10" ht="15.75" customHeight="1">
      <c r="A8" s="293" t="s">
        <v>31</v>
      </c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5.75" customHeight="1">
      <c r="A9" s="270" t="s">
        <v>43</v>
      </c>
      <c r="B9" s="270"/>
      <c r="C9" s="270"/>
      <c r="D9" s="270"/>
      <c r="E9" s="270"/>
      <c r="F9" s="270"/>
      <c r="G9" s="270"/>
      <c r="H9" s="270"/>
      <c r="I9" s="270"/>
      <c r="J9" s="270"/>
    </row>
    <row r="10" spans="1:10" s="100" customFormat="1" ht="16.5" customHeight="1">
      <c r="A10" s="110"/>
      <c r="B10" s="111"/>
      <c r="C10" s="112"/>
      <c r="D10" s="113"/>
      <c r="E10" s="291" t="s">
        <v>446</v>
      </c>
      <c r="F10" s="291"/>
      <c r="G10" s="291"/>
      <c r="H10" s="291"/>
      <c r="I10" s="291"/>
      <c r="J10" s="291"/>
    </row>
    <row r="11" spans="1:10" s="3" customFormat="1" ht="24.75" customHeight="1">
      <c r="A11" s="114" t="s">
        <v>17</v>
      </c>
      <c r="B11" s="115" t="s">
        <v>18</v>
      </c>
      <c r="C11" s="114" t="s">
        <v>19</v>
      </c>
      <c r="D11" s="116" t="s">
        <v>48</v>
      </c>
      <c r="E11" s="114" t="s">
        <v>21</v>
      </c>
      <c r="F11" s="117" t="s">
        <v>22</v>
      </c>
      <c r="G11" s="264" t="s">
        <v>26</v>
      </c>
      <c r="H11" s="264"/>
      <c r="I11" s="127" t="s">
        <v>27</v>
      </c>
      <c r="J11" s="128" t="s">
        <v>28</v>
      </c>
    </row>
    <row r="12" spans="1:10" s="4" customFormat="1" ht="32.25" customHeight="1">
      <c r="A12" s="84"/>
      <c r="B12" s="118"/>
      <c r="C12" s="119" t="s">
        <v>447</v>
      </c>
      <c r="D12" s="120"/>
      <c r="E12" s="26"/>
      <c r="F12" s="121"/>
      <c r="G12" s="93"/>
      <c r="H12" s="93"/>
      <c r="I12" s="93"/>
      <c r="J12" s="93"/>
    </row>
    <row r="13" spans="1:10" s="4" customFormat="1" ht="21.75" customHeight="1">
      <c r="A13" s="84">
        <v>1</v>
      </c>
      <c r="B13" s="118">
        <v>85</v>
      </c>
      <c r="C13" s="26" t="s">
        <v>389</v>
      </c>
      <c r="D13" s="199" t="s">
        <v>93</v>
      </c>
      <c r="E13" s="26" t="s">
        <v>77</v>
      </c>
      <c r="F13" s="200">
        <v>25.6</v>
      </c>
      <c r="G13" s="93"/>
      <c r="H13" s="93"/>
      <c r="I13" s="93"/>
      <c r="J13" s="93"/>
    </row>
    <row r="14" spans="1:10" s="4" customFormat="1" ht="21.75" customHeight="1">
      <c r="A14" s="84">
        <v>2</v>
      </c>
      <c r="B14" s="244">
        <v>417</v>
      </c>
      <c r="C14" s="26" t="s">
        <v>358</v>
      </c>
      <c r="D14" s="199" t="s">
        <v>93</v>
      </c>
      <c r="E14" s="26" t="s">
        <v>359</v>
      </c>
      <c r="F14" s="200">
        <v>25.3</v>
      </c>
      <c r="G14" s="93"/>
      <c r="H14" s="93"/>
      <c r="I14" s="93"/>
      <c r="J14" s="93"/>
    </row>
    <row r="15" spans="1:10" s="4" customFormat="1" ht="21.75" customHeight="1">
      <c r="A15" s="84">
        <v>3</v>
      </c>
      <c r="B15" s="118">
        <v>767</v>
      </c>
      <c r="C15" s="26" t="s">
        <v>393</v>
      </c>
      <c r="D15" s="199" t="s">
        <v>93</v>
      </c>
      <c r="E15" s="26" t="s">
        <v>359</v>
      </c>
      <c r="F15" s="200">
        <v>24.8</v>
      </c>
      <c r="G15" s="93"/>
      <c r="H15" s="93"/>
      <c r="I15" s="93"/>
      <c r="J15" s="93"/>
    </row>
    <row r="16" spans="1:10" s="4" customFormat="1" ht="21.75" customHeight="1">
      <c r="A16" s="84">
        <v>4</v>
      </c>
      <c r="B16" s="60">
        <v>177</v>
      </c>
      <c r="C16" s="57" t="s">
        <v>384</v>
      </c>
      <c r="D16" s="204" t="s">
        <v>93</v>
      </c>
      <c r="E16" s="26" t="s">
        <v>359</v>
      </c>
      <c r="F16" s="200">
        <v>23.7</v>
      </c>
      <c r="G16" s="93"/>
      <c r="H16" s="93"/>
      <c r="I16" s="93"/>
      <c r="J16" s="93"/>
    </row>
    <row r="17" spans="1:10" s="4" customFormat="1" ht="21.75" customHeight="1">
      <c r="A17" s="84">
        <v>5</v>
      </c>
      <c r="B17" s="118">
        <v>732</v>
      </c>
      <c r="C17" s="26" t="s">
        <v>385</v>
      </c>
      <c r="D17" s="199" t="s">
        <v>90</v>
      </c>
      <c r="E17" s="26" t="s">
        <v>77</v>
      </c>
      <c r="F17" s="200">
        <v>23.9</v>
      </c>
      <c r="G17" s="93"/>
      <c r="H17" s="93"/>
      <c r="I17" s="93"/>
      <c r="J17" s="93"/>
    </row>
    <row r="18" spans="1:10" s="4" customFormat="1" ht="21.75" customHeight="1">
      <c r="A18" s="84">
        <v>6</v>
      </c>
      <c r="B18" s="244">
        <v>204</v>
      </c>
      <c r="C18" s="26" t="s">
        <v>354</v>
      </c>
      <c r="D18" s="199" t="s">
        <v>90</v>
      </c>
      <c r="E18" s="26" t="s">
        <v>355</v>
      </c>
      <c r="F18" s="200">
        <v>24.2</v>
      </c>
      <c r="G18" s="93"/>
      <c r="H18" s="93"/>
      <c r="I18" s="93"/>
      <c r="J18" s="93"/>
    </row>
    <row r="19" spans="1:10" s="4" customFormat="1" ht="21.75" customHeight="1">
      <c r="A19" s="84">
        <v>7</v>
      </c>
      <c r="B19" s="25">
        <v>444</v>
      </c>
      <c r="C19" s="46" t="s">
        <v>348</v>
      </c>
      <c r="D19" s="201" t="s">
        <v>98</v>
      </c>
      <c r="E19" s="57" t="s">
        <v>91</v>
      </c>
      <c r="F19" s="200">
        <v>24.9</v>
      </c>
      <c r="G19" s="93"/>
      <c r="H19" s="93"/>
      <c r="I19" s="93"/>
      <c r="J19" s="93"/>
    </row>
    <row r="20" spans="1:10" s="4" customFormat="1" ht="21.75" customHeight="1">
      <c r="A20" s="84">
        <v>8</v>
      </c>
      <c r="B20" s="118">
        <v>696</v>
      </c>
      <c r="C20" s="26" t="s">
        <v>350</v>
      </c>
      <c r="D20" s="199" t="s">
        <v>84</v>
      </c>
      <c r="E20" s="194" t="s">
        <v>91</v>
      </c>
      <c r="F20" s="200">
        <v>25.4</v>
      </c>
      <c r="G20" s="93"/>
      <c r="H20" s="93"/>
      <c r="I20" s="93"/>
      <c r="J20" s="93"/>
    </row>
    <row r="21" spans="1:10" s="4" customFormat="1" ht="32.25" customHeight="1">
      <c r="A21" s="84"/>
      <c r="B21" s="118"/>
      <c r="C21" s="119" t="s">
        <v>448</v>
      </c>
      <c r="D21" s="120"/>
      <c r="E21" s="26"/>
      <c r="F21" s="121"/>
      <c r="G21" s="93"/>
      <c r="H21" s="93"/>
      <c r="I21" s="93"/>
      <c r="J21" s="93"/>
    </row>
    <row r="22" spans="1:10" s="4" customFormat="1" ht="21.75" customHeight="1">
      <c r="A22" s="84">
        <v>1</v>
      </c>
      <c r="B22" s="244"/>
      <c r="C22" s="26"/>
      <c r="D22" s="120"/>
      <c r="E22" s="26"/>
      <c r="F22" s="121"/>
      <c r="G22" s="93"/>
      <c r="H22" s="93"/>
      <c r="I22" s="93"/>
      <c r="J22" s="93"/>
    </row>
    <row r="23" spans="1:10" s="4" customFormat="1" ht="21.75" customHeight="1">
      <c r="A23" s="84">
        <v>2</v>
      </c>
      <c r="B23" s="118"/>
      <c r="C23" s="26"/>
      <c r="D23" s="120"/>
      <c r="E23" s="26"/>
      <c r="F23" s="122"/>
      <c r="G23" s="93"/>
      <c r="H23" s="93"/>
      <c r="I23" s="93"/>
      <c r="J23" s="93"/>
    </row>
    <row r="24" spans="1:10" s="4" customFormat="1" ht="21.75" customHeight="1">
      <c r="A24" s="84">
        <v>3</v>
      </c>
      <c r="B24" s="118">
        <v>689</v>
      </c>
      <c r="C24" s="26" t="s">
        <v>377</v>
      </c>
      <c r="D24" s="199" t="s">
        <v>174</v>
      </c>
      <c r="E24" s="57" t="s">
        <v>91</v>
      </c>
      <c r="F24" s="121">
        <v>25.5</v>
      </c>
      <c r="G24" s="93"/>
      <c r="H24" s="93"/>
      <c r="I24" s="93"/>
      <c r="J24" s="93"/>
    </row>
    <row r="25" spans="1:10" s="4" customFormat="1" ht="21.75" customHeight="1">
      <c r="A25" s="84">
        <v>4</v>
      </c>
      <c r="B25" s="60">
        <v>215</v>
      </c>
      <c r="C25" s="57" t="s">
        <v>379</v>
      </c>
      <c r="D25" s="204" t="s">
        <v>174</v>
      </c>
      <c r="E25" s="26" t="s">
        <v>75</v>
      </c>
      <c r="F25" s="121">
        <v>22.2</v>
      </c>
      <c r="G25" s="93"/>
      <c r="H25" s="93"/>
      <c r="I25" s="93"/>
      <c r="J25" s="93"/>
    </row>
    <row r="26" spans="1:10" s="4" customFormat="1" ht="21.75" customHeight="1">
      <c r="A26" s="84">
        <v>5</v>
      </c>
      <c r="B26" s="244">
        <v>444</v>
      </c>
      <c r="C26" s="26" t="s">
        <v>381</v>
      </c>
      <c r="D26" s="199" t="s">
        <v>76</v>
      </c>
      <c r="E26" s="26" t="s">
        <v>75</v>
      </c>
      <c r="F26" s="121">
        <v>22.9</v>
      </c>
      <c r="G26" s="93"/>
      <c r="H26" s="93"/>
      <c r="I26" s="93"/>
      <c r="J26" s="93"/>
    </row>
    <row r="27" spans="1:10" s="4" customFormat="1" ht="21.75" customHeight="1">
      <c r="A27" s="84">
        <v>6</v>
      </c>
      <c r="B27" s="118">
        <v>146</v>
      </c>
      <c r="C27" s="26" t="s">
        <v>337</v>
      </c>
      <c r="D27" s="199" t="s">
        <v>174</v>
      </c>
      <c r="E27" s="26" t="s">
        <v>184</v>
      </c>
      <c r="F27" s="121">
        <v>24.2</v>
      </c>
      <c r="G27" s="93"/>
      <c r="H27" s="93"/>
      <c r="I27" s="93"/>
      <c r="J27" s="93"/>
    </row>
    <row r="28" spans="1:10" s="4" customFormat="1" ht="21.75" customHeight="1">
      <c r="A28" s="84">
        <v>7</v>
      </c>
      <c r="B28" s="118">
        <v>70</v>
      </c>
      <c r="C28" s="26" t="s">
        <v>383</v>
      </c>
      <c r="D28" s="199" t="s">
        <v>76</v>
      </c>
      <c r="E28" s="26" t="s">
        <v>209</v>
      </c>
      <c r="F28" s="121">
        <v>26</v>
      </c>
      <c r="G28" s="93"/>
      <c r="H28" s="93"/>
      <c r="I28" s="93"/>
      <c r="J28" s="93"/>
    </row>
    <row r="29" spans="1:10" s="4" customFormat="1" ht="21.75" customHeight="1">
      <c r="A29" s="84">
        <v>8</v>
      </c>
      <c r="B29" s="118"/>
      <c r="C29" s="26"/>
      <c r="D29" s="120"/>
      <c r="E29" s="26"/>
      <c r="F29" s="122"/>
      <c r="G29" s="93"/>
      <c r="H29" s="93"/>
      <c r="I29" s="93"/>
      <c r="J29" s="93"/>
    </row>
    <row r="30" spans="1:10" s="4" customFormat="1" ht="32.25" customHeight="1">
      <c r="A30" s="84"/>
      <c r="B30" s="118"/>
      <c r="C30" s="119" t="s">
        <v>74</v>
      </c>
      <c r="D30" s="120"/>
      <c r="E30" s="26"/>
      <c r="F30" s="121"/>
      <c r="G30" s="93"/>
      <c r="H30" s="93"/>
      <c r="I30" s="93"/>
      <c r="J30" s="93"/>
    </row>
    <row r="31" spans="1:10" s="4" customFormat="1" ht="21.75" customHeight="1">
      <c r="A31" s="84">
        <v>1</v>
      </c>
      <c r="B31" s="244"/>
      <c r="C31" s="26"/>
      <c r="D31" s="120"/>
      <c r="E31" s="26"/>
      <c r="F31" s="121"/>
      <c r="G31" s="93"/>
      <c r="H31" s="93"/>
      <c r="I31" s="93"/>
      <c r="J31" s="93"/>
    </row>
    <row r="32" spans="1:10" s="4" customFormat="1" ht="21.75" customHeight="1">
      <c r="A32" s="84">
        <v>2</v>
      </c>
      <c r="B32" s="118">
        <v>397</v>
      </c>
      <c r="C32" s="26" t="s">
        <v>373</v>
      </c>
      <c r="D32" s="199" t="s">
        <v>188</v>
      </c>
      <c r="E32" s="26" t="s">
        <v>75</v>
      </c>
      <c r="F32" s="121">
        <v>22.6</v>
      </c>
      <c r="G32" s="93"/>
      <c r="H32" s="93"/>
      <c r="I32" s="93"/>
      <c r="J32" s="93"/>
    </row>
    <row r="33" spans="1:10" s="4" customFormat="1" ht="21.75" customHeight="1">
      <c r="A33" s="84">
        <v>3</v>
      </c>
      <c r="B33" s="118">
        <v>378</v>
      </c>
      <c r="C33" s="26" t="s">
        <v>316</v>
      </c>
      <c r="D33" s="199" t="s">
        <v>191</v>
      </c>
      <c r="E33" s="83" t="s">
        <v>75</v>
      </c>
      <c r="F33" s="121">
        <v>22.2</v>
      </c>
      <c r="G33" s="93"/>
      <c r="H33" s="93"/>
      <c r="I33" s="93"/>
      <c r="J33" s="93"/>
    </row>
    <row r="34" spans="1:10" s="4" customFormat="1" ht="21.75" customHeight="1">
      <c r="A34" s="84">
        <v>4</v>
      </c>
      <c r="B34" s="118">
        <v>777</v>
      </c>
      <c r="C34" s="26" t="s">
        <v>324</v>
      </c>
      <c r="D34" s="199" t="s">
        <v>206</v>
      </c>
      <c r="E34" s="26" t="s">
        <v>77</v>
      </c>
      <c r="F34" s="121">
        <v>21.9</v>
      </c>
      <c r="G34" s="93"/>
      <c r="H34" s="93"/>
      <c r="I34" s="93"/>
      <c r="J34" s="93"/>
    </row>
    <row r="35" spans="1:10" s="4" customFormat="1" ht="21.75" customHeight="1">
      <c r="A35" s="84">
        <v>5</v>
      </c>
      <c r="B35" s="63">
        <v>7</v>
      </c>
      <c r="C35" s="46" t="s">
        <v>375</v>
      </c>
      <c r="D35" s="201" t="s">
        <v>315</v>
      </c>
      <c r="E35" s="83" t="s">
        <v>181</v>
      </c>
      <c r="F35" s="121">
        <v>21</v>
      </c>
      <c r="G35" s="93"/>
      <c r="H35" s="93"/>
      <c r="I35" s="93"/>
      <c r="J35" s="93"/>
    </row>
    <row r="36" spans="1:10" s="4" customFormat="1" ht="21.75" customHeight="1">
      <c r="A36" s="84">
        <v>6</v>
      </c>
      <c r="B36" s="118">
        <v>9</v>
      </c>
      <c r="C36" s="26" t="s">
        <v>318</v>
      </c>
      <c r="D36" s="199" t="s">
        <v>206</v>
      </c>
      <c r="E36" s="26" t="s">
        <v>75</v>
      </c>
      <c r="F36" s="121">
        <v>22.1</v>
      </c>
      <c r="G36" s="93"/>
      <c r="H36" s="93"/>
      <c r="I36" s="93"/>
      <c r="J36" s="93"/>
    </row>
    <row r="37" spans="1:10" s="4" customFormat="1" ht="21.75" customHeight="1">
      <c r="A37" s="84">
        <v>7</v>
      </c>
      <c r="B37" s="60">
        <v>79</v>
      </c>
      <c r="C37" s="57" t="s">
        <v>320</v>
      </c>
      <c r="D37" s="204" t="s">
        <v>191</v>
      </c>
      <c r="E37" s="26" t="s">
        <v>321</v>
      </c>
      <c r="F37" s="121">
        <v>22.4</v>
      </c>
      <c r="G37" s="93"/>
      <c r="H37" s="93"/>
      <c r="I37" s="93"/>
      <c r="J37" s="93"/>
    </row>
    <row r="38" spans="1:10" s="4" customFormat="1" ht="21.75" customHeight="1">
      <c r="A38" s="84">
        <v>8</v>
      </c>
      <c r="B38" s="118">
        <v>723</v>
      </c>
      <c r="C38" s="26" t="s">
        <v>313</v>
      </c>
      <c r="D38" s="199" t="s">
        <v>191</v>
      </c>
      <c r="E38" s="26" t="s">
        <v>77</v>
      </c>
      <c r="F38" s="121">
        <v>23.8</v>
      </c>
      <c r="G38" s="93"/>
      <c r="H38" s="93"/>
      <c r="I38" s="93"/>
      <c r="J38" s="93"/>
    </row>
    <row r="39" spans="1:6" s="4" customFormat="1" ht="15.75" customHeight="1">
      <c r="A39" s="74"/>
      <c r="B39" s="123"/>
      <c r="C39" s="4" t="s">
        <v>44</v>
      </c>
      <c r="D39" s="124"/>
      <c r="E39" s="125"/>
      <c r="F39" s="126"/>
    </row>
    <row r="40" spans="1:6" s="4" customFormat="1" ht="15.75" customHeight="1">
      <c r="A40" s="74"/>
      <c r="B40" s="123"/>
      <c r="C40" s="4" t="s">
        <v>45</v>
      </c>
      <c r="D40" s="124"/>
      <c r="E40" s="125"/>
      <c r="F40" s="126"/>
    </row>
    <row r="41" spans="1:6" s="4" customFormat="1" ht="15.75" customHeight="1">
      <c r="A41" s="74"/>
      <c r="B41" s="123"/>
      <c r="C41" s="4" t="s">
        <v>46</v>
      </c>
      <c r="D41" s="124"/>
      <c r="E41" s="125"/>
      <c r="F41" s="126"/>
    </row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</sheetData>
  <sheetProtection/>
  <mergeCells count="11">
    <mergeCell ref="A1:J1"/>
    <mergeCell ref="A2:J2"/>
    <mergeCell ref="A4:J4"/>
    <mergeCell ref="D5:F5"/>
    <mergeCell ref="G5:K5"/>
    <mergeCell ref="G11:H11"/>
    <mergeCell ref="D6:F6"/>
    <mergeCell ref="A7:J7"/>
    <mergeCell ref="A8:J8"/>
    <mergeCell ref="A9:J9"/>
    <mergeCell ref="E10:J10"/>
  </mergeCells>
  <printOptions horizontalCentered="1"/>
  <pageMargins left="0.17" right="0.22" top="0.16" bottom="0.17" header="0.2" footer="0.2"/>
  <pageSetup fitToHeight="3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H49"/>
  <sheetViews>
    <sheetView view="pageBreakPreview" zoomScaleSheetLayoutView="100" zoomScalePageLayoutView="0" workbookViewId="0" topLeftCell="A10">
      <selection activeCell="N53" sqref="N53"/>
    </sheetView>
  </sheetViews>
  <sheetFormatPr defaultColWidth="9.00390625" defaultRowHeight="12.75"/>
  <cols>
    <col min="1" max="1" width="6.00390625" style="6" customWidth="1"/>
    <col min="2" max="2" width="5.75390625" style="7" customWidth="1"/>
    <col min="3" max="3" width="22.125" style="8" customWidth="1"/>
    <col min="4" max="4" width="7.75390625" style="9" customWidth="1"/>
    <col min="5" max="5" width="22.375" style="10" customWidth="1"/>
    <col min="6" max="11" width="5.375" style="261" customWidth="1"/>
    <col min="12" max="12" width="9.25390625" style="7" customWidth="1"/>
    <col min="13" max="13" width="7.125" style="7" customWidth="1"/>
    <col min="14" max="14" width="33.125" style="236" customWidth="1"/>
    <col min="15" max="22" width="9.625" style="7" hidden="1" customWidth="1"/>
    <col min="23" max="23" width="4.375" style="7" hidden="1" customWidth="1"/>
    <col min="24" max="24" width="3.375" style="8" hidden="1" customWidth="1"/>
    <col min="25" max="26" width="4.875" style="8" customWidth="1"/>
    <col min="27" max="30" width="4.875" style="11" customWidth="1"/>
    <col min="31" max="34" width="4.875" style="8" customWidth="1"/>
    <col min="35" max="36" width="3.375" style="8" customWidth="1"/>
    <col min="37" max="44" width="4.875" style="8" customWidth="1"/>
    <col min="45" max="45" width="11.875" style="8" customWidth="1"/>
    <col min="46" max="46" width="3.375" style="8" customWidth="1"/>
    <col min="47" max="54" width="5.25390625" style="8" customWidth="1"/>
    <col min="55" max="55" width="13.375" style="8" customWidth="1"/>
    <col min="56" max="77" width="3.375" style="8" customWidth="1"/>
    <col min="78" max="16384" width="9.125" style="8" customWidth="1"/>
  </cols>
  <sheetData>
    <row r="1" spans="1:55" s="1" customFormat="1" ht="17.25" customHeight="1">
      <c r="A1" s="286" t="str">
        <f>ДЕВУШКИ!A1:Q1</f>
        <v>Министерство физической культуры и спорта Пензенской области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Y1" s="30" t="s">
        <v>49</v>
      </c>
      <c r="Z1" s="30" t="s">
        <v>5</v>
      </c>
      <c r="AA1" s="30" t="s">
        <v>4</v>
      </c>
      <c r="AB1" s="30" t="s">
        <v>3</v>
      </c>
      <c r="AC1" s="30">
        <v>3</v>
      </c>
      <c r="AD1" s="31">
        <v>2</v>
      </c>
      <c r="AE1" s="30">
        <v>1</v>
      </c>
      <c r="AF1" s="30" t="s">
        <v>1</v>
      </c>
      <c r="AG1" s="30" t="s">
        <v>50</v>
      </c>
      <c r="AH1" s="30" t="s">
        <v>50</v>
      </c>
      <c r="AI1" s="52"/>
      <c r="AJ1" s="52"/>
      <c r="AK1" s="30" t="s">
        <v>49</v>
      </c>
      <c r="AL1" s="30" t="s">
        <v>5</v>
      </c>
      <c r="AM1" s="30" t="s">
        <v>4</v>
      </c>
      <c r="AN1" s="30" t="s">
        <v>3</v>
      </c>
      <c r="AO1" s="30">
        <v>3</v>
      </c>
      <c r="AP1" s="31">
        <v>2</v>
      </c>
      <c r="AQ1" s="30">
        <v>1</v>
      </c>
      <c r="AR1" s="30" t="s">
        <v>1</v>
      </c>
      <c r="AS1" s="52"/>
      <c r="AU1" s="30" t="s">
        <v>49</v>
      </c>
      <c r="AV1" s="30" t="s">
        <v>5</v>
      </c>
      <c r="AW1" s="30" t="s">
        <v>4</v>
      </c>
      <c r="AX1" s="30" t="s">
        <v>3</v>
      </c>
      <c r="AY1" s="30">
        <v>3</v>
      </c>
      <c r="AZ1" s="31">
        <v>2</v>
      </c>
      <c r="BA1" s="30">
        <v>1</v>
      </c>
      <c r="BB1" s="30" t="s">
        <v>1</v>
      </c>
      <c r="BC1" s="52"/>
    </row>
    <row r="2" spans="1:55" s="1" customFormat="1" ht="17.25" customHeight="1">
      <c r="A2" s="286" t="str">
        <f>ДЕВУШКИ!A2:Q2</f>
        <v>Федерация легкой атлетики Пензенской области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Y2" s="32">
        <v>2</v>
      </c>
      <c r="Z2" s="32">
        <v>3.6</v>
      </c>
      <c r="AA2" s="32">
        <v>4</v>
      </c>
      <c r="AB2" s="32">
        <v>4.3</v>
      </c>
      <c r="AC2" s="32">
        <v>4.7</v>
      </c>
      <c r="AD2" s="32">
        <v>5.1</v>
      </c>
      <c r="AE2" s="32">
        <v>5.55</v>
      </c>
      <c r="AF2" s="32">
        <v>5.9</v>
      </c>
      <c r="AG2" s="32">
        <v>6.25</v>
      </c>
      <c r="AH2" s="32">
        <v>6.65</v>
      </c>
      <c r="AI2" s="52" t="s">
        <v>51</v>
      </c>
      <c r="AJ2" s="52"/>
      <c r="AK2" s="32">
        <v>2</v>
      </c>
      <c r="AL2" s="32"/>
      <c r="AM2" s="32"/>
      <c r="AN2" s="32">
        <v>7.2</v>
      </c>
      <c r="AO2" s="32">
        <v>8.2</v>
      </c>
      <c r="AP2" s="32">
        <v>10</v>
      </c>
      <c r="AQ2" s="32">
        <v>12</v>
      </c>
      <c r="AR2" s="32">
        <v>14</v>
      </c>
      <c r="AS2" s="52" t="s">
        <v>65</v>
      </c>
      <c r="AU2" s="32">
        <v>2</v>
      </c>
      <c r="AV2" s="32"/>
      <c r="AW2" s="32"/>
      <c r="AX2" s="32">
        <v>9.3</v>
      </c>
      <c r="AY2" s="32">
        <v>10.3</v>
      </c>
      <c r="AZ2" s="32">
        <v>12.3</v>
      </c>
      <c r="BA2" s="32">
        <v>14.3</v>
      </c>
      <c r="BB2" s="32">
        <v>15.9</v>
      </c>
      <c r="BC2" s="324" t="s">
        <v>580</v>
      </c>
    </row>
    <row r="3" spans="1:55" s="1" customFormat="1" ht="13.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33"/>
      <c r="Y3" s="32">
        <v>2</v>
      </c>
      <c r="Z3" s="32">
        <v>4</v>
      </c>
      <c r="AA3" s="32">
        <v>4.5</v>
      </c>
      <c r="AB3" s="32">
        <v>5</v>
      </c>
      <c r="AC3" s="32">
        <v>5.5</v>
      </c>
      <c r="AD3" s="32">
        <v>6</v>
      </c>
      <c r="AE3" s="32">
        <v>6.6</v>
      </c>
      <c r="AF3" s="32">
        <v>7.1</v>
      </c>
      <c r="AG3" s="32">
        <v>7.6</v>
      </c>
      <c r="AH3" s="54">
        <v>8</v>
      </c>
      <c r="AI3" s="1" t="s">
        <v>52</v>
      </c>
      <c r="AK3" s="32">
        <v>2</v>
      </c>
      <c r="AL3" s="32">
        <v>6</v>
      </c>
      <c r="AM3" s="32">
        <v>7</v>
      </c>
      <c r="AN3" s="32">
        <v>8</v>
      </c>
      <c r="AO3" s="32">
        <v>9</v>
      </c>
      <c r="AP3" s="32">
        <v>10.8</v>
      </c>
      <c r="AQ3" s="32">
        <v>12.8</v>
      </c>
      <c r="AR3" s="32">
        <v>14.8</v>
      </c>
      <c r="AS3" s="1" t="s">
        <v>51</v>
      </c>
      <c r="AU3" s="32">
        <v>2</v>
      </c>
      <c r="AV3" s="32"/>
      <c r="AW3" s="32">
        <v>8.4</v>
      </c>
      <c r="AX3" s="32">
        <v>9.4</v>
      </c>
      <c r="AY3" s="32">
        <v>10.4</v>
      </c>
      <c r="AZ3" s="32">
        <v>12.4</v>
      </c>
      <c r="BA3" s="32">
        <v>14.4</v>
      </c>
      <c r="BB3" s="32">
        <v>16</v>
      </c>
      <c r="BC3" s="325" t="s">
        <v>579</v>
      </c>
    </row>
    <row r="4" spans="1:88" s="1" customFormat="1" ht="28.5" customHeight="1">
      <c r="A4" s="285" t="str">
        <f>ДЕВУШКИ!A4:Q4</f>
        <v>РЕЗУЛЬТАТЫ
Кубка Пензенской области по легкой атлетике 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Y4" s="313" t="s">
        <v>62</v>
      </c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53"/>
      <c r="AK4" s="313" t="s">
        <v>64</v>
      </c>
      <c r="AL4" s="313"/>
      <c r="AM4" s="313"/>
      <c r="AN4" s="313"/>
      <c r="AO4" s="313"/>
      <c r="AP4" s="313"/>
      <c r="AQ4" s="313"/>
      <c r="AR4" s="313"/>
      <c r="AS4" s="313"/>
      <c r="AT4" s="53"/>
      <c r="AU4" s="313" t="s">
        <v>64</v>
      </c>
      <c r="AV4" s="313"/>
      <c r="AW4" s="313"/>
      <c r="AX4" s="313"/>
      <c r="AY4" s="313"/>
      <c r="AZ4" s="313"/>
      <c r="BA4" s="313"/>
      <c r="BB4" s="313"/>
      <c r="BC4" s="313"/>
      <c r="BD4" s="52"/>
      <c r="BE4" s="53"/>
      <c r="BF4" s="52"/>
      <c r="BG4" s="52"/>
      <c r="BH4" s="53"/>
      <c r="BI4" s="52"/>
      <c r="BJ4" s="52"/>
      <c r="BK4" s="53"/>
      <c r="BL4" s="52"/>
      <c r="BM4" s="52"/>
      <c r="BN4" s="53"/>
      <c r="BO4" s="52"/>
      <c r="BP4" s="52"/>
      <c r="BQ4" s="53"/>
      <c r="BR4" s="52"/>
      <c r="BS4" s="52"/>
      <c r="BT4" s="53"/>
      <c r="BU4" s="52"/>
      <c r="BV4" s="52"/>
      <c r="BW4" s="53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</row>
    <row r="5" spans="1:28" s="1" customFormat="1" ht="15.75" customHeight="1">
      <c r="A5" s="13"/>
      <c r="B5" s="14"/>
      <c r="C5" s="15" t="s">
        <v>12</v>
      </c>
      <c r="D5" s="287" t="s">
        <v>61</v>
      </c>
      <c r="E5" s="287"/>
      <c r="F5" s="287"/>
      <c r="G5" s="287"/>
      <c r="H5" s="287"/>
      <c r="I5" s="287"/>
      <c r="J5" s="287"/>
      <c r="K5" s="287"/>
      <c r="L5" s="287"/>
      <c r="M5" s="287"/>
      <c r="N5" s="287" t="s">
        <v>79</v>
      </c>
      <c r="O5" s="287"/>
      <c r="P5" s="287"/>
      <c r="Q5" s="287"/>
      <c r="R5" s="287"/>
      <c r="S5" s="287"/>
      <c r="T5" s="287"/>
      <c r="U5" s="287"/>
      <c r="V5" s="287"/>
      <c r="W5" s="287"/>
      <c r="AA5" s="34"/>
      <c r="AB5" s="35"/>
    </row>
    <row r="6" spans="1:28" s="1" customFormat="1" ht="7.5" customHeight="1">
      <c r="A6" s="13"/>
      <c r="B6" s="14"/>
      <c r="C6" s="15"/>
      <c r="D6" s="17"/>
      <c r="E6" s="16"/>
      <c r="F6" s="257"/>
      <c r="G6" s="257"/>
      <c r="H6" s="257"/>
      <c r="I6" s="257"/>
      <c r="J6" s="257"/>
      <c r="K6" s="257"/>
      <c r="L6" s="16"/>
      <c r="M6" s="16"/>
      <c r="N6" s="262"/>
      <c r="O6" s="16"/>
      <c r="P6" s="16"/>
      <c r="Q6" s="16"/>
      <c r="R6" s="16"/>
      <c r="S6" s="16"/>
      <c r="T6" s="16"/>
      <c r="U6" s="16"/>
      <c r="V6" s="16"/>
      <c r="W6" s="16"/>
      <c r="AA6" s="34"/>
      <c r="AB6" s="35"/>
    </row>
    <row r="7" spans="1:28" s="1" customFormat="1" ht="18.75" customHeight="1">
      <c r="A7" s="266" t="s">
        <v>53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AA7" s="36"/>
      <c r="AB7" s="37"/>
    </row>
    <row r="8" spans="1:29" s="3" customFormat="1" ht="15.75" customHeight="1">
      <c r="A8" s="294" t="s">
        <v>28</v>
      </c>
      <c r="B8" s="294" t="s">
        <v>18</v>
      </c>
      <c r="C8" s="294" t="s">
        <v>19</v>
      </c>
      <c r="D8" s="308" t="s">
        <v>48</v>
      </c>
      <c r="E8" s="294" t="s">
        <v>21</v>
      </c>
      <c r="F8" s="279" t="s">
        <v>54</v>
      </c>
      <c r="G8" s="280"/>
      <c r="H8" s="280"/>
      <c r="I8" s="280"/>
      <c r="J8" s="280"/>
      <c r="K8" s="281"/>
      <c r="L8" s="294" t="s">
        <v>26</v>
      </c>
      <c r="M8" s="294" t="s">
        <v>33</v>
      </c>
      <c r="N8" s="304" t="s">
        <v>25</v>
      </c>
      <c r="O8" s="279" t="s">
        <v>54</v>
      </c>
      <c r="P8" s="280"/>
      <c r="Q8" s="280"/>
      <c r="R8" s="280"/>
      <c r="S8" s="280"/>
      <c r="T8" s="280"/>
      <c r="U8" s="281"/>
      <c r="V8" s="298" t="s">
        <v>27</v>
      </c>
      <c r="W8" s="296" t="s">
        <v>28</v>
      </c>
      <c r="X8" s="302" t="s">
        <v>55</v>
      </c>
      <c r="Y8" s="40"/>
      <c r="Z8" s="40"/>
      <c r="AA8" s="41"/>
      <c r="AB8" s="42"/>
      <c r="AC8" s="43"/>
    </row>
    <row r="9" spans="1:28" s="4" customFormat="1" ht="16.5" customHeight="1">
      <c r="A9" s="295"/>
      <c r="B9" s="295"/>
      <c r="C9" s="295"/>
      <c r="D9" s="309"/>
      <c r="E9" s="295"/>
      <c r="F9" s="258">
        <v>1</v>
      </c>
      <c r="G9" s="258">
        <v>2</v>
      </c>
      <c r="H9" s="258">
        <v>3</v>
      </c>
      <c r="I9" s="258">
        <v>4</v>
      </c>
      <c r="J9" s="258">
        <v>5</v>
      </c>
      <c r="K9" s="258">
        <v>6</v>
      </c>
      <c r="L9" s="295"/>
      <c r="M9" s="295"/>
      <c r="N9" s="305"/>
      <c r="O9" s="28">
        <v>1</v>
      </c>
      <c r="P9" s="28">
        <v>2</v>
      </c>
      <c r="Q9" s="28">
        <v>3</v>
      </c>
      <c r="R9" s="28"/>
      <c r="S9" s="28">
        <v>4</v>
      </c>
      <c r="T9" s="28">
        <v>5</v>
      </c>
      <c r="U9" s="28">
        <v>6</v>
      </c>
      <c r="V9" s="299"/>
      <c r="W9" s="297"/>
      <c r="X9" s="303"/>
      <c r="Y9" s="44"/>
      <c r="Z9" s="44"/>
      <c r="AB9" s="45"/>
    </row>
    <row r="10" spans="1:28" s="1" customFormat="1" ht="15.75" customHeight="1">
      <c r="A10" s="271" t="s">
        <v>82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AA10" s="34"/>
      <c r="AB10" s="35"/>
    </row>
    <row r="11" spans="1:29" s="5" customFormat="1" ht="18.75" customHeight="1">
      <c r="A11" s="24">
        <v>1</v>
      </c>
      <c r="B11" s="25">
        <v>305</v>
      </c>
      <c r="C11" s="26" t="s">
        <v>155</v>
      </c>
      <c r="D11" s="27">
        <v>2006</v>
      </c>
      <c r="E11" s="26" t="s">
        <v>91</v>
      </c>
      <c r="F11" s="259">
        <v>4.3</v>
      </c>
      <c r="G11" s="259">
        <v>4.02</v>
      </c>
      <c r="H11" s="259">
        <v>4.3</v>
      </c>
      <c r="I11" s="259">
        <v>4.38</v>
      </c>
      <c r="J11" s="259">
        <v>4.15</v>
      </c>
      <c r="K11" s="259">
        <v>4.55</v>
      </c>
      <c r="L11" s="240">
        <v>4.55</v>
      </c>
      <c r="M11" s="60" t="str">
        <f aca="true" t="shared" si="0" ref="M11:M17">LOOKUP(L11,$Y$2:$AH$2,$Y$1:$AH$1)</f>
        <v>1юн</v>
      </c>
      <c r="N11" s="196" t="s">
        <v>78</v>
      </c>
      <c r="O11" s="241">
        <v>4.3</v>
      </c>
      <c r="P11" s="241">
        <v>4.02</v>
      </c>
      <c r="Q11" s="241">
        <v>4.3</v>
      </c>
      <c r="R11" s="242"/>
      <c r="S11" s="241">
        <v>4.38</v>
      </c>
      <c r="T11" s="241">
        <v>4.15</v>
      </c>
      <c r="U11" s="241">
        <v>4.55</v>
      </c>
      <c r="V11" s="25"/>
      <c r="W11" s="25"/>
      <c r="X11" s="46"/>
      <c r="Y11" s="48"/>
      <c r="Z11" s="48"/>
      <c r="AA11" s="51"/>
      <c r="AC11" s="50"/>
    </row>
    <row r="12" spans="1:30" s="5" customFormat="1" ht="18.75" customHeight="1">
      <c r="A12" s="24">
        <v>2</v>
      </c>
      <c r="B12" s="25">
        <v>261</v>
      </c>
      <c r="C12" s="26" t="s">
        <v>291</v>
      </c>
      <c r="D12" s="27">
        <v>2005</v>
      </c>
      <c r="E12" s="61" t="s">
        <v>75</v>
      </c>
      <c r="F12" s="259">
        <v>4.14</v>
      </c>
      <c r="G12" s="259">
        <v>4.05</v>
      </c>
      <c r="H12" s="259">
        <v>4.41</v>
      </c>
      <c r="I12" s="259">
        <v>4.22</v>
      </c>
      <c r="J12" s="259">
        <v>4.11</v>
      </c>
      <c r="K12" s="259">
        <v>4.25</v>
      </c>
      <c r="L12" s="239">
        <v>4.41</v>
      </c>
      <c r="M12" s="60" t="str">
        <f t="shared" si="0"/>
        <v>1юн</v>
      </c>
      <c r="N12" s="263" t="s">
        <v>292</v>
      </c>
      <c r="O12" s="241">
        <v>4.14</v>
      </c>
      <c r="P12" s="241">
        <v>4.05</v>
      </c>
      <c r="Q12" s="241">
        <v>4.41</v>
      </c>
      <c r="R12" s="242"/>
      <c r="S12" s="241">
        <v>4.22</v>
      </c>
      <c r="T12" s="241">
        <v>4.11</v>
      </c>
      <c r="U12" s="241">
        <v>4.25</v>
      </c>
      <c r="V12" s="25"/>
      <c r="W12" s="25"/>
      <c r="X12" s="46"/>
      <c r="AA12" s="48"/>
      <c r="AB12" s="51"/>
      <c r="AD12" s="50"/>
    </row>
    <row r="13" spans="1:30" s="5" customFormat="1" ht="18.75" customHeight="1">
      <c r="A13" s="24">
        <v>3</v>
      </c>
      <c r="B13" s="25">
        <v>211</v>
      </c>
      <c r="C13" s="26" t="s">
        <v>164</v>
      </c>
      <c r="D13" s="27">
        <v>2007</v>
      </c>
      <c r="E13" s="61" t="s">
        <v>91</v>
      </c>
      <c r="F13" s="259">
        <v>4.05</v>
      </c>
      <c r="G13" s="259">
        <v>3.72</v>
      </c>
      <c r="H13" s="259">
        <v>3.6</v>
      </c>
      <c r="I13" s="259">
        <v>4.12</v>
      </c>
      <c r="J13" s="259">
        <v>3.85</v>
      </c>
      <c r="K13" s="259">
        <v>3.88</v>
      </c>
      <c r="L13" s="239">
        <v>4.12</v>
      </c>
      <c r="M13" s="60" t="str">
        <f t="shared" si="0"/>
        <v>2юн</v>
      </c>
      <c r="N13" s="263" t="s">
        <v>78</v>
      </c>
      <c r="O13" s="241">
        <v>4.05</v>
      </c>
      <c r="P13" s="241">
        <v>3.72</v>
      </c>
      <c r="Q13" s="241">
        <v>3.6</v>
      </c>
      <c r="R13" s="242"/>
      <c r="S13" s="241">
        <v>4.12</v>
      </c>
      <c r="T13" s="241">
        <v>3.85</v>
      </c>
      <c r="U13" s="241">
        <v>3.88</v>
      </c>
      <c r="V13" s="25"/>
      <c r="W13" s="25"/>
      <c r="X13" s="46"/>
      <c r="AA13" s="48"/>
      <c r="AB13" s="51"/>
      <c r="AD13" s="50"/>
    </row>
    <row r="14" spans="1:30" s="5" customFormat="1" ht="18.75" customHeight="1">
      <c r="A14" s="24">
        <v>4</v>
      </c>
      <c r="B14" s="25">
        <v>81</v>
      </c>
      <c r="C14" s="26" t="s">
        <v>158</v>
      </c>
      <c r="D14" s="27">
        <v>2003</v>
      </c>
      <c r="E14" s="61" t="s">
        <v>91</v>
      </c>
      <c r="F14" s="259">
        <v>3.97</v>
      </c>
      <c r="G14" s="259" t="s">
        <v>518</v>
      </c>
      <c r="H14" s="259">
        <v>3.97</v>
      </c>
      <c r="I14" s="259">
        <v>4.03</v>
      </c>
      <c r="J14" s="259">
        <v>4</v>
      </c>
      <c r="K14" s="259">
        <v>4.1</v>
      </c>
      <c r="L14" s="239">
        <v>4.1</v>
      </c>
      <c r="M14" s="60" t="str">
        <f t="shared" si="0"/>
        <v>2юн</v>
      </c>
      <c r="N14" s="263" t="s">
        <v>159</v>
      </c>
      <c r="O14" s="241">
        <v>3.97</v>
      </c>
      <c r="P14" s="241" t="s">
        <v>518</v>
      </c>
      <c r="Q14" s="241">
        <v>3.97</v>
      </c>
      <c r="R14" s="242"/>
      <c r="S14" s="241">
        <v>4.03</v>
      </c>
      <c r="T14" s="241">
        <v>4</v>
      </c>
      <c r="U14" s="241">
        <v>4.1</v>
      </c>
      <c r="V14" s="25"/>
      <c r="W14" s="25"/>
      <c r="X14" s="46"/>
      <c r="AA14" s="48"/>
      <c r="AB14" s="51"/>
      <c r="AD14" s="50"/>
    </row>
    <row r="15" spans="1:30" s="5" customFormat="1" ht="18.75" customHeight="1">
      <c r="A15" s="24">
        <v>5</v>
      </c>
      <c r="B15" s="25">
        <v>173</v>
      </c>
      <c r="C15" s="26" t="s">
        <v>166</v>
      </c>
      <c r="D15" s="27">
        <v>2003</v>
      </c>
      <c r="E15" s="61" t="s">
        <v>91</v>
      </c>
      <c r="F15" s="259">
        <v>3.81</v>
      </c>
      <c r="G15" s="259">
        <v>3.66</v>
      </c>
      <c r="H15" s="259" t="s">
        <v>516</v>
      </c>
      <c r="I15" s="259">
        <v>3.8</v>
      </c>
      <c r="J15" s="259" t="s">
        <v>516</v>
      </c>
      <c r="K15" s="259" t="s">
        <v>516</v>
      </c>
      <c r="L15" s="239">
        <v>3.81</v>
      </c>
      <c r="M15" s="60" t="str">
        <f t="shared" si="0"/>
        <v>3юн</v>
      </c>
      <c r="N15" s="263" t="s">
        <v>78</v>
      </c>
      <c r="O15" s="241">
        <v>3.81</v>
      </c>
      <c r="P15" s="241">
        <v>3.66</v>
      </c>
      <c r="Q15" s="241" t="s">
        <v>516</v>
      </c>
      <c r="R15" s="242"/>
      <c r="S15" s="241">
        <v>3.8</v>
      </c>
      <c r="T15" s="241" t="s">
        <v>516</v>
      </c>
      <c r="U15" s="241" t="s">
        <v>516</v>
      </c>
      <c r="V15" s="25"/>
      <c r="W15" s="25"/>
      <c r="X15" s="46"/>
      <c r="AA15" s="48"/>
      <c r="AB15" s="51"/>
      <c r="AD15" s="50"/>
    </row>
    <row r="16" spans="1:28" s="1" customFormat="1" ht="15.75" customHeight="1">
      <c r="A16" s="271" t="s">
        <v>70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AA16" s="34"/>
      <c r="AB16" s="35"/>
    </row>
    <row r="17" spans="1:30" s="5" customFormat="1" ht="18.75" customHeight="1">
      <c r="A17" s="24">
        <v>1</v>
      </c>
      <c r="B17" s="25"/>
      <c r="C17" s="26" t="s">
        <v>289</v>
      </c>
      <c r="D17" s="27">
        <v>1997</v>
      </c>
      <c r="E17" s="61" t="s">
        <v>290</v>
      </c>
      <c r="F17" s="163">
        <v>5.37</v>
      </c>
      <c r="G17" s="163" t="s">
        <v>516</v>
      </c>
      <c r="H17" s="163">
        <v>5.47</v>
      </c>
      <c r="I17" s="163" t="s">
        <v>516</v>
      </c>
      <c r="J17" s="163">
        <v>5.5</v>
      </c>
      <c r="K17" s="163">
        <v>5.27</v>
      </c>
      <c r="L17" s="239">
        <v>5.5</v>
      </c>
      <c r="M17" s="60">
        <f t="shared" si="0"/>
        <v>2</v>
      </c>
      <c r="N17" s="220" t="s">
        <v>59</v>
      </c>
      <c r="O17" s="25">
        <v>5.37</v>
      </c>
      <c r="P17" s="25" t="s">
        <v>516</v>
      </c>
      <c r="Q17" s="25">
        <v>5.47</v>
      </c>
      <c r="R17" s="29"/>
      <c r="S17" s="25" t="s">
        <v>516</v>
      </c>
      <c r="T17" s="25">
        <v>5.5</v>
      </c>
      <c r="U17" s="25">
        <v>5.27</v>
      </c>
      <c r="V17" s="25"/>
      <c r="W17" s="25"/>
      <c r="X17" s="46"/>
      <c r="Z17" s="47"/>
      <c r="AA17" s="48"/>
      <c r="AB17" s="49"/>
      <c r="AD17" s="50"/>
    </row>
    <row r="18" spans="1:29" s="5" customFormat="1" ht="18.75" customHeight="1">
      <c r="A18" s="24">
        <v>2</v>
      </c>
      <c r="B18" s="25"/>
      <c r="C18" s="26" t="s">
        <v>139</v>
      </c>
      <c r="D18" s="27">
        <v>2003</v>
      </c>
      <c r="E18" s="26" t="s">
        <v>75</v>
      </c>
      <c r="F18" s="163">
        <v>4.83</v>
      </c>
      <c r="G18" s="163">
        <v>4.91</v>
      </c>
      <c r="H18" s="163">
        <v>5.27</v>
      </c>
      <c r="I18" s="163">
        <v>5.03</v>
      </c>
      <c r="J18" s="163">
        <v>5.07</v>
      </c>
      <c r="K18" s="163">
        <v>4.93</v>
      </c>
      <c r="L18" s="240">
        <v>5.27</v>
      </c>
      <c r="M18" s="60">
        <f>LOOKUP(L18,$Y$2:$AH$2,$Y$1:$AH$1)</f>
        <v>2</v>
      </c>
      <c r="N18" s="196" t="s">
        <v>59</v>
      </c>
      <c r="O18" s="25">
        <v>4.83</v>
      </c>
      <c r="P18" s="25">
        <v>4.91</v>
      </c>
      <c r="Q18" s="25">
        <v>5.27</v>
      </c>
      <c r="R18" s="29"/>
      <c r="S18" s="25">
        <v>5.03</v>
      </c>
      <c r="T18" s="25">
        <v>5.07</v>
      </c>
      <c r="U18" s="25">
        <v>4.93</v>
      </c>
      <c r="V18" s="25"/>
      <c r="W18" s="25"/>
      <c r="X18" s="46"/>
      <c r="Y18" s="48"/>
      <c r="Z18" s="48"/>
      <c r="AA18" s="51"/>
      <c r="AC18" s="50"/>
    </row>
    <row r="19" spans="1:28" s="1" customFormat="1" ht="18.75" customHeight="1">
      <c r="A19" s="266" t="s">
        <v>53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AA19" s="36"/>
      <c r="AB19" s="37"/>
    </row>
    <row r="20" spans="1:29" s="3" customFormat="1" ht="15.75" customHeight="1">
      <c r="A20" s="294" t="s">
        <v>28</v>
      </c>
      <c r="B20" s="294" t="s">
        <v>18</v>
      </c>
      <c r="C20" s="294" t="s">
        <v>19</v>
      </c>
      <c r="D20" s="308" t="s">
        <v>48</v>
      </c>
      <c r="E20" s="294" t="s">
        <v>21</v>
      </c>
      <c r="F20" s="279" t="s">
        <v>54</v>
      </c>
      <c r="G20" s="280"/>
      <c r="H20" s="280"/>
      <c r="I20" s="280"/>
      <c r="J20" s="280"/>
      <c r="K20" s="281"/>
      <c r="L20" s="294" t="s">
        <v>26</v>
      </c>
      <c r="M20" s="294" t="s">
        <v>33</v>
      </c>
      <c r="N20" s="304" t="s">
        <v>25</v>
      </c>
      <c r="O20" s="279" t="s">
        <v>54</v>
      </c>
      <c r="P20" s="280"/>
      <c r="Q20" s="280"/>
      <c r="R20" s="280"/>
      <c r="S20" s="280"/>
      <c r="T20" s="280"/>
      <c r="U20" s="281"/>
      <c r="V20" s="298" t="s">
        <v>27</v>
      </c>
      <c r="W20" s="296" t="s">
        <v>28</v>
      </c>
      <c r="X20" s="302" t="s">
        <v>55</v>
      </c>
      <c r="Y20" s="40"/>
      <c r="Z20" s="40"/>
      <c r="AA20" s="41"/>
      <c r="AB20" s="42"/>
      <c r="AC20" s="43"/>
    </row>
    <row r="21" spans="1:28" s="4" customFormat="1" ht="16.5" customHeight="1">
      <c r="A21" s="295"/>
      <c r="B21" s="295"/>
      <c r="C21" s="295"/>
      <c r="D21" s="309"/>
      <c r="E21" s="295"/>
      <c r="F21" s="258">
        <v>1</v>
      </c>
      <c r="G21" s="258">
        <v>2</v>
      </c>
      <c r="H21" s="258">
        <v>3</v>
      </c>
      <c r="I21" s="258">
        <v>4</v>
      </c>
      <c r="J21" s="258">
        <v>5</v>
      </c>
      <c r="K21" s="258">
        <v>6</v>
      </c>
      <c r="L21" s="295"/>
      <c r="M21" s="295"/>
      <c r="N21" s="305"/>
      <c r="O21" s="28">
        <v>1</v>
      </c>
      <c r="P21" s="28">
        <v>2</v>
      </c>
      <c r="Q21" s="28">
        <v>3</v>
      </c>
      <c r="R21" s="28"/>
      <c r="S21" s="28">
        <v>4</v>
      </c>
      <c r="T21" s="28">
        <v>5</v>
      </c>
      <c r="U21" s="28">
        <v>6</v>
      </c>
      <c r="V21" s="299"/>
      <c r="W21" s="297"/>
      <c r="X21" s="303"/>
      <c r="Y21" s="44"/>
      <c r="Z21" s="44"/>
      <c r="AB21" s="45"/>
    </row>
    <row r="22" spans="1:28" s="1" customFormat="1" ht="15.75" customHeight="1">
      <c r="A22" s="271" t="s">
        <v>305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AA22" s="34"/>
      <c r="AB22" s="35"/>
    </row>
    <row r="23" spans="1:30" s="5" customFormat="1" ht="18.75" customHeight="1">
      <c r="A23" s="24">
        <v>1</v>
      </c>
      <c r="B23" s="25"/>
      <c r="C23" s="26" t="s">
        <v>356</v>
      </c>
      <c r="D23" s="27">
        <v>2003</v>
      </c>
      <c r="E23" s="26" t="s">
        <v>91</v>
      </c>
      <c r="F23" s="163" t="s">
        <v>516</v>
      </c>
      <c r="G23" s="163">
        <v>4.96</v>
      </c>
      <c r="H23" s="163">
        <v>4.73</v>
      </c>
      <c r="I23" s="163" t="s">
        <v>518</v>
      </c>
      <c r="J23" s="163" t="s">
        <v>518</v>
      </c>
      <c r="K23" s="163" t="s">
        <v>518</v>
      </c>
      <c r="L23" s="27">
        <v>4.96</v>
      </c>
      <c r="M23" s="25" t="str">
        <f>LOOKUP(L23,$Y$3:$AH$3,$Y$1:$AH$1)</f>
        <v>2юн</v>
      </c>
      <c r="N23" s="196" t="s">
        <v>78</v>
      </c>
      <c r="O23" s="25" t="s">
        <v>516</v>
      </c>
      <c r="P23" s="25">
        <v>4.96</v>
      </c>
      <c r="Q23" s="25">
        <v>4.73</v>
      </c>
      <c r="R23" s="29"/>
      <c r="S23" s="25" t="s">
        <v>518</v>
      </c>
      <c r="T23" s="25" t="s">
        <v>518</v>
      </c>
      <c r="U23" s="25" t="s">
        <v>518</v>
      </c>
      <c r="V23" s="25"/>
      <c r="W23" s="25"/>
      <c r="X23" s="46"/>
      <c r="Z23" s="47"/>
      <c r="AA23" s="48"/>
      <c r="AB23" s="49"/>
      <c r="AD23" s="50"/>
    </row>
    <row r="24" spans="1:30" s="5" customFormat="1" ht="18.75" customHeight="1">
      <c r="A24" s="24">
        <v>2</v>
      </c>
      <c r="B24" s="25">
        <v>257</v>
      </c>
      <c r="C24" s="26" t="s">
        <v>307</v>
      </c>
      <c r="D24" s="27">
        <v>2006</v>
      </c>
      <c r="E24" s="26" t="s">
        <v>75</v>
      </c>
      <c r="F24" s="163" t="s">
        <v>516</v>
      </c>
      <c r="G24" s="163">
        <v>4.85</v>
      </c>
      <c r="H24" s="163" t="s">
        <v>516</v>
      </c>
      <c r="I24" s="163">
        <v>4.76</v>
      </c>
      <c r="J24" s="163">
        <v>4.7</v>
      </c>
      <c r="K24" s="163" t="s">
        <v>516</v>
      </c>
      <c r="L24" s="27">
        <v>4.85</v>
      </c>
      <c r="M24" s="25" t="str">
        <f>LOOKUP(L24,$Y$3:$AH$3,$Y$1:$AH$1)</f>
        <v>2юн</v>
      </c>
      <c r="N24" s="196" t="s">
        <v>292</v>
      </c>
      <c r="O24" s="25" t="s">
        <v>516</v>
      </c>
      <c r="P24" s="25">
        <v>4.85</v>
      </c>
      <c r="Q24" s="25" t="s">
        <v>516</v>
      </c>
      <c r="R24" s="29"/>
      <c r="S24" s="25">
        <v>4.76</v>
      </c>
      <c r="T24" s="25">
        <v>4.7</v>
      </c>
      <c r="U24" s="25" t="s">
        <v>516</v>
      </c>
      <c r="V24" s="25"/>
      <c r="W24" s="25"/>
      <c r="X24" s="46"/>
      <c r="AA24" s="48"/>
      <c r="AB24" s="49"/>
      <c r="AD24" s="50"/>
    </row>
    <row r="25" spans="1:30" s="5" customFormat="1" ht="18.75" customHeight="1">
      <c r="A25" s="24">
        <v>3</v>
      </c>
      <c r="B25" s="25">
        <v>799</v>
      </c>
      <c r="C25" s="26" t="s">
        <v>308</v>
      </c>
      <c r="D25" s="27">
        <v>2008</v>
      </c>
      <c r="E25" s="26" t="s">
        <v>91</v>
      </c>
      <c r="F25" s="163">
        <v>4.08</v>
      </c>
      <c r="G25" s="163">
        <v>4.15</v>
      </c>
      <c r="H25" s="163">
        <v>3.75</v>
      </c>
      <c r="I25" s="163">
        <v>3.88</v>
      </c>
      <c r="J25" s="163" t="s">
        <v>518</v>
      </c>
      <c r="K25" s="163" t="s">
        <v>518</v>
      </c>
      <c r="L25" s="27">
        <v>4.15</v>
      </c>
      <c r="M25" s="25" t="str">
        <f>LOOKUP(L25,$Y$3:$AH$3,$Y$1:$AH$1)</f>
        <v>3юн</v>
      </c>
      <c r="N25" s="196" t="s">
        <v>159</v>
      </c>
      <c r="O25" s="25">
        <v>4.08</v>
      </c>
      <c r="P25" s="25">
        <v>4.15</v>
      </c>
      <c r="Q25" s="25">
        <v>3.75</v>
      </c>
      <c r="R25" s="29"/>
      <c r="S25" s="25">
        <v>3.88</v>
      </c>
      <c r="T25" s="25" t="s">
        <v>518</v>
      </c>
      <c r="U25" s="25" t="s">
        <v>518</v>
      </c>
      <c r="V25" s="25"/>
      <c r="W25" s="25"/>
      <c r="X25" s="46"/>
      <c r="AA25" s="48"/>
      <c r="AB25" s="51"/>
      <c r="AD25" s="50"/>
    </row>
    <row r="26" spans="1:30" s="5" customFormat="1" ht="18.75" customHeight="1">
      <c r="A26" s="24"/>
      <c r="B26" s="25">
        <v>734</v>
      </c>
      <c r="C26" s="26" t="s">
        <v>306</v>
      </c>
      <c r="D26" s="27">
        <v>2003</v>
      </c>
      <c r="E26" s="26" t="s">
        <v>77</v>
      </c>
      <c r="F26" s="163" t="s">
        <v>516</v>
      </c>
      <c r="G26" s="163" t="s">
        <v>516</v>
      </c>
      <c r="H26" s="163" t="s">
        <v>516</v>
      </c>
      <c r="I26" s="163" t="s">
        <v>516</v>
      </c>
      <c r="J26" s="163" t="s">
        <v>516</v>
      </c>
      <c r="K26" s="163" t="s">
        <v>516</v>
      </c>
      <c r="L26" s="27">
        <v>0</v>
      </c>
      <c r="M26" s="25"/>
      <c r="N26" s="196" t="s">
        <v>170</v>
      </c>
      <c r="O26" s="25" t="s">
        <v>516</v>
      </c>
      <c r="P26" s="25" t="s">
        <v>516</v>
      </c>
      <c r="Q26" s="25" t="s">
        <v>516</v>
      </c>
      <c r="R26" s="29"/>
      <c r="S26" s="25" t="s">
        <v>516</v>
      </c>
      <c r="T26" s="25" t="s">
        <v>516</v>
      </c>
      <c r="U26" s="25" t="s">
        <v>516</v>
      </c>
      <c r="V26" s="25"/>
      <c r="W26" s="25"/>
      <c r="X26" s="46"/>
      <c r="AA26" s="48"/>
      <c r="AB26" s="49"/>
      <c r="AD26" s="50"/>
    </row>
    <row r="27" spans="1:28" s="1" customFormat="1" ht="15.75" customHeight="1">
      <c r="A27" s="271" t="s">
        <v>309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AA27" s="34"/>
      <c r="AB27" s="35"/>
    </row>
    <row r="28" spans="1:30" s="5" customFormat="1" ht="18.75" customHeight="1">
      <c r="A28" s="24">
        <v>1</v>
      </c>
      <c r="B28" s="25">
        <v>17</v>
      </c>
      <c r="C28" s="26" t="s">
        <v>311</v>
      </c>
      <c r="D28" s="27">
        <v>2002</v>
      </c>
      <c r="E28" s="26" t="s">
        <v>77</v>
      </c>
      <c r="F28" s="163">
        <v>6.06</v>
      </c>
      <c r="G28" s="163" t="s">
        <v>516</v>
      </c>
      <c r="H28" s="163" t="s">
        <v>518</v>
      </c>
      <c r="I28" s="163" t="s">
        <v>518</v>
      </c>
      <c r="J28" s="163" t="s">
        <v>518</v>
      </c>
      <c r="K28" s="163" t="s">
        <v>518</v>
      </c>
      <c r="L28" s="27">
        <v>6.06</v>
      </c>
      <c r="M28" s="25">
        <f>LOOKUP(L28,$Y$3:$AH$3,$Y$1:$AH$1)</f>
        <v>2</v>
      </c>
      <c r="N28" s="196" t="s">
        <v>312</v>
      </c>
      <c r="O28" s="25">
        <v>6.06</v>
      </c>
      <c r="P28" s="25" t="s">
        <v>516</v>
      </c>
      <c r="Q28" s="25" t="s">
        <v>518</v>
      </c>
      <c r="R28" s="29"/>
      <c r="S28" s="25" t="s">
        <v>518</v>
      </c>
      <c r="T28" s="25" t="s">
        <v>518</v>
      </c>
      <c r="U28" s="25" t="s">
        <v>518</v>
      </c>
      <c r="V28" s="25"/>
      <c r="W28" s="25"/>
      <c r="X28" s="46"/>
      <c r="AA28" s="48"/>
      <c r="AB28" s="49"/>
      <c r="AD28" s="50"/>
    </row>
    <row r="29" spans="1:30" s="5" customFormat="1" ht="18.75" customHeight="1">
      <c r="A29" s="24">
        <v>2</v>
      </c>
      <c r="B29" s="25">
        <v>22</v>
      </c>
      <c r="C29" s="26" t="s">
        <v>310</v>
      </c>
      <c r="D29" s="27">
        <v>2001</v>
      </c>
      <c r="E29" s="26" t="s">
        <v>77</v>
      </c>
      <c r="F29" s="163" t="s">
        <v>516</v>
      </c>
      <c r="G29" s="163" t="s">
        <v>516</v>
      </c>
      <c r="H29" s="163">
        <v>5.26</v>
      </c>
      <c r="I29" s="163">
        <v>5.32</v>
      </c>
      <c r="J29" s="163">
        <v>4.97</v>
      </c>
      <c r="K29" s="163" t="s">
        <v>518</v>
      </c>
      <c r="L29" s="27">
        <v>5.32</v>
      </c>
      <c r="M29" s="25" t="str">
        <f>LOOKUP(L29,$Y$3:$AH$3,$Y$1:$AH$1)</f>
        <v>1юн</v>
      </c>
      <c r="N29" s="196" t="s">
        <v>170</v>
      </c>
      <c r="O29" s="25" t="s">
        <v>516</v>
      </c>
      <c r="P29" s="25" t="s">
        <v>516</v>
      </c>
      <c r="Q29" s="25">
        <v>5.26</v>
      </c>
      <c r="R29" s="29"/>
      <c r="S29" s="25">
        <v>5.32</v>
      </c>
      <c r="T29" s="25">
        <v>4.97</v>
      </c>
      <c r="U29" s="25" t="s">
        <v>518</v>
      </c>
      <c r="V29" s="25"/>
      <c r="W29" s="25"/>
      <c r="X29" s="46"/>
      <c r="AA29" s="48"/>
      <c r="AB29" s="49"/>
      <c r="AD29" s="50"/>
    </row>
    <row r="30" spans="1:44" s="1" customFormat="1" ht="18" customHeight="1">
      <c r="A30" s="266" t="s">
        <v>63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36"/>
      <c r="Z30" s="36"/>
      <c r="AA30" s="36"/>
      <c r="AB30" s="37"/>
      <c r="AH30" s="69"/>
      <c r="AK30" s="14"/>
      <c r="AL30" s="14"/>
      <c r="AM30" s="14"/>
      <c r="AN30" s="14"/>
      <c r="AO30" s="14"/>
      <c r="AP30" s="14"/>
      <c r="AQ30" s="14"/>
      <c r="AR30" s="14"/>
    </row>
    <row r="31" spans="1:44" s="3" customFormat="1" ht="15.75" customHeight="1">
      <c r="A31" s="306" t="s">
        <v>28</v>
      </c>
      <c r="B31" s="306" t="s">
        <v>18</v>
      </c>
      <c r="C31" s="306" t="s">
        <v>19</v>
      </c>
      <c r="D31" s="307" t="s">
        <v>48</v>
      </c>
      <c r="E31" s="306" t="s">
        <v>21</v>
      </c>
      <c r="F31" s="264" t="s">
        <v>54</v>
      </c>
      <c r="G31" s="264"/>
      <c r="H31" s="264"/>
      <c r="I31" s="264"/>
      <c r="J31" s="264"/>
      <c r="K31" s="264"/>
      <c r="L31" s="306" t="s">
        <v>26</v>
      </c>
      <c r="M31" s="306" t="s">
        <v>33</v>
      </c>
      <c r="N31" s="311" t="s">
        <v>25</v>
      </c>
      <c r="O31" s="264" t="s">
        <v>54</v>
      </c>
      <c r="P31" s="264"/>
      <c r="Q31" s="264"/>
      <c r="R31" s="264"/>
      <c r="S31" s="264"/>
      <c r="T31" s="264"/>
      <c r="U31" s="264"/>
      <c r="V31" s="312" t="s">
        <v>27</v>
      </c>
      <c r="W31" s="300" t="s">
        <v>28</v>
      </c>
      <c r="X31" s="301" t="s">
        <v>55</v>
      </c>
      <c r="Y31" s="40"/>
      <c r="Z31" s="40"/>
      <c r="AA31" s="40"/>
      <c r="AB31" s="41"/>
      <c r="AC31" s="42"/>
      <c r="AD31" s="43"/>
      <c r="AH31" s="71"/>
      <c r="AK31" s="72"/>
      <c r="AL31" s="72"/>
      <c r="AM31" s="72"/>
      <c r="AN31" s="72"/>
      <c r="AO31" s="72"/>
      <c r="AP31" s="72"/>
      <c r="AQ31" s="72"/>
      <c r="AR31" s="72"/>
    </row>
    <row r="32" spans="1:44" s="4" customFormat="1" ht="16.5" customHeight="1">
      <c r="A32" s="306"/>
      <c r="B32" s="306"/>
      <c r="C32" s="306"/>
      <c r="D32" s="307"/>
      <c r="E32" s="306"/>
      <c r="F32" s="258">
        <v>1</v>
      </c>
      <c r="G32" s="258">
        <v>2</v>
      </c>
      <c r="H32" s="258">
        <v>3</v>
      </c>
      <c r="I32" s="258">
        <v>4</v>
      </c>
      <c r="J32" s="258">
        <v>5</v>
      </c>
      <c r="K32" s="258">
        <v>6</v>
      </c>
      <c r="L32" s="306"/>
      <c r="M32" s="306"/>
      <c r="N32" s="311"/>
      <c r="O32" s="28">
        <v>1</v>
      </c>
      <c r="P32" s="28">
        <v>2</v>
      </c>
      <c r="Q32" s="28">
        <v>3</v>
      </c>
      <c r="R32" s="28"/>
      <c r="S32" s="28">
        <v>4</v>
      </c>
      <c r="T32" s="28">
        <v>5</v>
      </c>
      <c r="U32" s="28">
        <v>6</v>
      </c>
      <c r="V32" s="312"/>
      <c r="W32" s="300"/>
      <c r="X32" s="301"/>
      <c r="Y32" s="44"/>
      <c r="Z32" s="44"/>
      <c r="AA32" s="44"/>
      <c r="AC32" s="45"/>
      <c r="AH32" s="73"/>
      <c r="AK32" s="74"/>
      <c r="AL32" s="74"/>
      <c r="AM32" s="74"/>
      <c r="AN32" s="74"/>
      <c r="AO32" s="74"/>
      <c r="AP32" s="74"/>
      <c r="AQ32" s="74"/>
      <c r="AR32" s="74"/>
    </row>
    <row r="33" spans="1:44" s="56" customFormat="1" ht="21.75" customHeight="1">
      <c r="A33" s="310" t="s">
        <v>294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Y33" s="65"/>
      <c r="Z33" s="65"/>
      <c r="AA33" s="65"/>
      <c r="AB33" s="66"/>
      <c r="AD33" s="67"/>
      <c r="AH33" s="75"/>
      <c r="AK33" s="76"/>
      <c r="AL33" s="76"/>
      <c r="AM33" s="76"/>
      <c r="AN33" s="76"/>
      <c r="AO33" s="76"/>
      <c r="AP33" s="76"/>
      <c r="AQ33" s="76"/>
      <c r="AR33" s="76"/>
    </row>
    <row r="34" spans="1:44" s="56" customFormat="1" ht="21.75" customHeight="1">
      <c r="A34" s="59">
        <v>1</v>
      </c>
      <c r="B34" s="60">
        <v>782</v>
      </c>
      <c r="C34" s="61" t="s">
        <v>295</v>
      </c>
      <c r="D34" s="62">
        <v>2003</v>
      </c>
      <c r="E34" s="61" t="s">
        <v>77</v>
      </c>
      <c r="F34" s="260">
        <v>10.68</v>
      </c>
      <c r="G34" s="260">
        <v>10.45</v>
      </c>
      <c r="H34" s="260">
        <v>12.81</v>
      </c>
      <c r="I34" s="260">
        <v>10.63</v>
      </c>
      <c r="J34" s="260" t="s">
        <v>516</v>
      </c>
      <c r="K34" s="260">
        <v>10.72</v>
      </c>
      <c r="L34" s="239">
        <v>12.81</v>
      </c>
      <c r="M34" s="60">
        <f>LOOKUP(L34,$AK$3:$AR$3,$AK$1:$AR$1)</f>
        <v>1</v>
      </c>
      <c r="N34" s="263" t="s">
        <v>170</v>
      </c>
      <c r="O34" s="60">
        <v>10.68</v>
      </c>
      <c r="P34" s="60">
        <v>10.45</v>
      </c>
      <c r="Q34" s="60">
        <v>12.81</v>
      </c>
      <c r="R34" s="64"/>
      <c r="S34" s="60">
        <v>10.63</v>
      </c>
      <c r="T34" s="60" t="s">
        <v>516</v>
      </c>
      <c r="U34" s="60">
        <v>10.72</v>
      </c>
      <c r="V34" s="60"/>
      <c r="W34" s="60"/>
      <c r="Y34" s="65"/>
      <c r="Z34" s="65"/>
      <c r="AA34" s="65"/>
      <c r="AB34" s="68"/>
      <c r="AD34" s="67"/>
      <c r="AH34" s="75"/>
      <c r="AK34" s="76"/>
      <c r="AL34" s="76"/>
      <c r="AM34" s="76"/>
      <c r="AN34" s="76"/>
      <c r="AO34" s="76"/>
      <c r="AP34" s="76"/>
      <c r="AQ34" s="76"/>
      <c r="AR34" s="76"/>
    </row>
    <row r="35" spans="1:44" s="56" customFormat="1" ht="21.75" customHeight="1">
      <c r="A35" s="59">
        <v>2</v>
      </c>
      <c r="B35" s="60">
        <v>49</v>
      </c>
      <c r="C35" s="61" t="s">
        <v>139</v>
      </c>
      <c r="D35" s="62">
        <v>2003</v>
      </c>
      <c r="E35" s="61" t="s">
        <v>75</v>
      </c>
      <c r="F35" s="260">
        <v>10.12</v>
      </c>
      <c r="G35" s="260">
        <v>10.4</v>
      </c>
      <c r="H35" s="260">
        <v>10.8</v>
      </c>
      <c r="I35" s="260">
        <v>10.18</v>
      </c>
      <c r="J35" s="260">
        <v>10.35</v>
      </c>
      <c r="K35" s="260">
        <v>10.56</v>
      </c>
      <c r="L35" s="239">
        <v>10.8</v>
      </c>
      <c r="M35" s="60">
        <f>LOOKUP(L35,$AK$3:$AR$3,$AK$1:$AR$1)</f>
        <v>2</v>
      </c>
      <c r="N35" s="263" t="s">
        <v>59</v>
      </c>
      <c r="O35" s="60">
        <v>10.12</v>
      </c>
      <c r="P35" s="60">
        <v>10.4</v>
      </c>
      <c r="Q35" s="60">
        <v>10.8</v>
      </c>
      <c r="R35" s="64"/>
      <c r="S35" s="60">
        <v>10.18</v>
      </c>
      <c r="T35" s="60">
        <v>10.35</v>
      </c>
      <c r="U35" s="60">
        <v>10.56</v>
      </c>
      <c r="V35" s="60"/>
      <c r="W35" s="60"/>
      <c r="Y35" s="65"/>
      <c r="Z35" s="65"/>
      <c r="AA35" s="65"/>
      <c r="AB35" s="68"/>
      <c r="AD35" s="67"/>
      <c r="AH35" s="75"/>
      <c r="AK35" s="76"/>
      <c r="AL35" s="76"/>
      <c r="AM35" s="76"/>
      <c r="AN35" s="76"/>
      <c r="AO35" s="76"/>
      <c r="AP35" s="76"/>
      <c r="AQ35" s="76"/>
      <c r="AR35" s="76"/>
    </row>
    <row r="36" spans="1:44" s="56" customFormat="1" ht="21.75" customHeight="1">
      <c r="A36" s="59">
        <v>3</v>
      </c>
      <c r="B36" s="60">
        <v>726</v>
      </c>
      <c r="C36" s="61" t="s">
        <v>296</v>
      </c>
      <c r="D36" s="62">
        <v>2005</v>
      </c>
      <c r="E36" s="61" t="s">
        <v>75</v>
      </c>
      <c r="F36" s="260">
        <v>4.82</v>
      </c>
      <c r="G36" s="260">
        <v>4.7</v>
      </c>
      <c r="H36" s="260">
        <v>4.22</v>
      </c>
      <c r="I36" s="260"/>
      <c r="J36" s="260"/>
      <c r="K36" s="260"/>
      <c r="L36" s="239">
        <v>5.35</v>
      </c>
      <c r="M36" s="60" t="str">
        <f>LOOKUP(L36,$AK$3:$AR$3,$AK$1:$AR$1)</f>
        <v>бр</v>
      </c>
      <c r="N36" s="263" t="s">
        <v>59</v>
      </c>
      <c r="O36" s="60">
        <v>4.82</v>
      </c>
      <c r="P36" s="60">
        <v>4.7</v>
      </c>
      <c r="Q36" s="60">
        <v>4.22</v>
      </c>
      <c r="R36" s="64"/>
      <c r="S36" s="60"/>
      <c r="T36" s="60"/>
      <c r="U36" s="60"/>
      <c r="V36" s="60"/>
      <c r="W36" s="60"/>
      <c r="Y36" s="65"/>
      <c r="Z36" s="65"/>
      <c r="AA36" s="65"/>
      <c r="AB36" s="68"/>
      <c r="AD36" s="67"/>
      <c r="AH36" s="75"/>
      <c r="AK36" s="76"/>
      <c r="AL36" s="76"/>
      <c r="AM36" s="76"/>
      <c r="AN36" s="76"/>
      <c r="AO36" s="76"/>
      <c r="AP36" s="76"/>
      <c r="AQ36" s="76"/>
      <c r="AR36" s="76"/>
    </row>
    <row r="37" spans="1:44" s="56" customFormat="1" ht="21.75" customHeight="1">
      <c r="A37" s="310" t="s">
        <v>299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Y37" s="65"/>
      <c r="Z37" s="65"/>
      <c r="AA37" s="65"/>
      <c r="AB37" s="66"/>
      <c r="AD37" s="67"/>
      <c r="AH37" s="75"/>
      <c r="AK37" s="76"/>
      <c r="AL37" s="76"/>
      <c r="AM37" s="76"/>
      <c r="AN37" s="76"/>
      <c r="AO37" s="76"/>
      <c r="AP37" s="76"/>
      <c r="AQ37" s="76"/>
      <c r="AR37" s="76"/>
    </row>
    <row r="38" spans="1:44" s="56" customFormat="1" ht="21.75" customHeight="1">
      <c r="A38" s="59">
        <v>1</v>
      </c>
      <c r="B38" s="60">
        <v>23</v>
      </c>
      <c r="C38" s="61" t="s">
        <v>298</v>
      </c>
      <c r="D38" s="62">
        <v>2001</v>
      </c>
      <c r="E38" s="61" t="s">
        <v>77</v>
      </c>
      <c r="F38" s="260">
        <v>10.5</v>
      </c>
      <c r="G38" s="260">
        <v>12.17</v>
      </c>
      <c r="H38" s="260">
        <v>11.16</v>
      </c>
      <c r="I38" s="260">
        <v>11.03</v>
      </c>
      <c r="J38" s="260" t="s">
        <v>516</v>
      </c>
      <c r="K38" s="260">
        <v>11.21</v>
      </c>
      <c r="L38" s="62">
        <v>12.17</v>
      </c>
      <c r="M38" s="60">
        <f>LOOKUP(L38,$AK$2:$AR$2,$AK$1:$AR$1)</f>
        <v>1</v>
      </c>
      <c r="N38" s="263" t="s">
        <v>170</v>
      </c>
      <c r="O38" s="60"/>
      <c r="P38" s="60"/>
      <c r="Q38" s="60"/>
      <c r="R38" s="64"/>
      <c r="S38" s="60"/>
      <c r="T38" s="60"/>
      <c r="U38" s="60"/>
      <c r="V38" s="60"/>
      <c r="W38" s="60"/>
      <c r="Y38" s="65"/>
      <c r="Z38" s="65"/>
      <c r="AA38" s="65"/>
      <c r="AB38" s="68"/>
      <c r="AD38" s="67"/>
      <c r="AH38" s="75"/>
      <c r="AK38" s="76"/>
      <c r="AL38" s="76"/>
      <c r="AM38" s="76"/>
      <c r="AN38" s="76"/>
      <c r="AO38" s="76"/>
      <c r="AP38" s="76"/>
      <c r="AQ38" s="76"/>
      <c r="AR38" s="76"/>
    </row>
    <row r="39" spans="1:44" s="56" customFormat="1" ht="21.75" customHeight="1">
      <c r="A39" s="310" t="s">
        <v>297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Y39" s="65"/>
      <c r="Z39" s="65"/>
      <c r="AA39" s="65"/>
      <c r="AB39" s="66"/>
      <c r="AD39" s="67"/>
      <c r="AH39" s="75"/>
      <c r="AK39" s="76"/>
      <c r="AL39" s="76"/>
      <c r="AM39" s="76"/>
      <c r="AN39" s="76"/>
      <c r="AO39" s="76"/>
      <c r="AP39" s="76"/>
      <c r="AQ39" s="76"/>
      <c r="AR39" s="76"/>
    </row>
    <row r="40" spans="1:44" s="56" customFormat="1" ht="21.75" customHeight="1">
      <c r="A40" s="59">
        <v>1</v>
      </c>
      <c r="B40" s="60">
        <v>109</v>
      </c>
      <c r="C40" s="61" t="s">
        <v>289</v>
      </c>
      <c r="D40" s="62">
        <v>1997</v>
      </c>
      <c r="E40" s="61" t="s">
        <v>207</v>
      </c>
      <c r="F40" s="260">
        <v>12.7</v>
      </c>
      <c r="G40" s="260">
        <v>12.67</v>
      </c>
      <c r="H40" s="260">
        <v>12.3</v>
      </c>
      <c r="I40" s="260">
        <v>13.15</v>
      </c>
      <c r="J40" s="260">
        <v>13</v>
      </c>
      <c r="K40" s="260" t="s">
        <v>516</v>
      </c>
      <c r="L40" s="62">
        <v>13.15</v>
      </c>
      <c r="M40" s="60">
        <f>LOOKUP(L40,$AK$2:$AR$2,$AK$1:$AR$1)</f>
        <v>1</v>
      </c>
      <c r="N40" s="263" t="s">
        <v>59</v>
      </c>
      <c r="O40" s="60"/>
      <c r="P40" s="60"/>
      <c r="Q40" s="60"/>
      <c r="R40" s="64"/>
      <c r="S40" s="60"/>
      <c r="T40" s="60"/>
      <c r="U40" s="60"/>
      <c r="V40" s="60"/>
      <c r="W40" s="60"/>
      <c r="Y40" s="65"/>
      <c r="Z40" s="65"/>
      <c r="AA40" s="65"/>
      <c r="AB40" s="68"/>
      <c r="AD40" s="67"/>
      <c r="AH40" s="75"/>
      <c r="AK40" s="76"/>
      <c r="AL40" s="76"/>
      <c r="AM40" s="76"/>
      <c r="AN40" s="76"/>
      <c r="AO40" s="76"/>
      <c r="AP40" s="76"/>
      <c r="AQ40" s="76"/>
      <c r="AR40" s="76"/>
    </row>
    <row r="41" spans="1:44" s="5" customFormat="1" ht="20.25" customHeight="1">
      <c r="A41" s="266" t="s">
        <v>63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48"/>
      <c r="Z41" s="48"/>
      <c r="AA41" s="48"/>
      <c r="AB41" s="49"/>
      <c r="AD41" s="50"/>
      <c r="AH41" s="77"/>
      <c r="AK41" s="63"/>
      <c r="AL41" s="63"/>
      <c r="AM41" s="63"/>
      <c r="AN41" s="63"/>
      <c r="AO41" s="63"/>
      <c r="AP41" s="63"/>
      <c r="AQ41" s="63"/>
      <c r="AR41" s="63"/>
    </row>
    <row r="42" spans="1:44" s="5" customFormat="1" ht="20.25" customHeight="1">
      <c r="A42" s="294" t="s">
        <v>28</v>
      </c>
      <c r="B42" s="294" t="s">
        <v>18</v>
      </c>
      <c r="C42" s="294" t="s">
        <v>19</v>
      </c>
      <c r="D42" s="308" t="s">
        <v>48</v>
      </c>
      <c r="E42" s="294" t="s">
        <v>21</v>
      </c>
      <c r="F42" s="279" t="s">
        <v>54</v>
      </c>
      <c r="G42" s="280"/>
      <c r="H42" s="280"/>
      <c r="I42" s="280"/>
      <c r="J42" s="280"/>
      <c r="K42" s="281"/>
      <c r="L42" s="294" t="s">
        <v>26</v>
      </c>
      <c r="M42" s="294" t="s">
        <v>33</v>
      </c>
      <c r="N42" s="304" t="s">
        <v>25</v>
      </c>
      <c r="O42" s="279" t="s">
        <v>54</v>
      </c>
      <c r="P42" s="280"/>
      <c r="Q42" s="280"/>
      <c r="R42" s="280"/>
      <c r="S42" s="280"/>
      <c r="T42" s="280"/>
      <c r="U42" s="281"/>
      <c r="V42" s="298" t="s">
        <v>27</v>
      </c>
      <c r="W42" s="296" t="s">
        <v>28</v>
      </c>
      <c r="X42" s="302" t="s">
        <v>55</v>
      </c>
      <c r="Y42" s="48"/>
      <c r="Z42" s="48"/>
      <c r="AA42" s="48"/>
      <c r="AB42" s="51"/>
      <c r="AD42" s="50"/>
      <c r="AH42" s="77"/>
      <c r="AK42" s="63"/>
      <c r="AL42" s="63"/>
      <c r="AM42" s="63"/>
      <c r="AN42" s="63"/>
      <c r="AO42" s="63"/>
      <c r="AP42" s="63"/>
      <c r="AQ42" s="63"/>
      <c r="AR42" s="63"/>
    </row>
    <row r="43" spans="1:44" s="5" customFormat="1" ht="20.25" customHeight="1">
      <c r="A43" s="295"/>
      <c r="B43" s="295"/>
      <c r="C43" s="295"/>
      <c r="D43" s="309"/>
      <c r="E43" s="295"/>
      <c r="F43" s="258">
        <v>1</v>
      </c>
      <c r="G43" s="258">
        <v>2</v>
      </c>
      <c r="H43" s="258">
        <v>3</v>
      </c>
      <c r="I43" s="258">
        <v>4</v>
      </c>
      <c r="J43" s="258">
        <v>5</v>
      </c>
      <c r="K43" s="258">
        <v>6</v>
      </c>
      <c r="L43" s="295"/>
      <c r="M43" s="295"/>
      <c r="N43" s="305"/>
      <c r="O43" s="28">
        <v>1</v>
      </c>
      <c r="P43" s="28">
        <v>2</v>
      </c>
      <c r="Q43" s="28">
        <v>3</v>
      </c>
      <c r="R43" s="28"/>
      <c r="S43" s="28">
        <v>4</v>
      </c>
      <c r="T43" s="28">
        <v>5</v>
      </c>
      <c r="U43" s="28">
        <v>6</v>
      </c>
      <c r="V43" s="299"/>
      <c r="W43" s="297"/>
      <c r="X43" s="303"/>
      <c r="Y43" s="48"/>
      <c r="Z43" s="48"/>
      <c r="AA43" s="48"/>
      <c r="AB43" s="51"/>
      <c r="AD43" s="50"/>
      <c r="AH43" s="77"/>
      <c r="AK43" s="63"/>
      <c r="AL43" s="63"/>
      <c r="AM43" s="63"/>
      <c r="AN43" s="63"/>
      <c r="AO43" s="63"/>
      <c r="AP43" s="63"/>
      <c r="AQ43" s="63"/>
      <c r="AR43" s="63"/>
    </row>
    <row r="44" spans="1:44" s="5" customFormat="1" ht="19.5" customHeight="1">
      <c r="A44" s="271" t="s">
        <v>450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1"/>
      <c r="Y44" s="48"/>
      <c r="Z44" s="48"/>
      <c r="AA44" s="48"/>
      <c r="AB44" s="49"/>
      <c r="AD44" s="50"/>
      <c r="AH44" s="77"/>
      <c r="AK44" s="63"/>
      <c r="AL44" s="63"/>
      <c r="AM44" s="63"/>
      <c r="AN44" s="63"/>
      <c r="AO44" s="63"/>
      <c r="AP44" s="63"/>
      <c r="AQ44" s="63"/>
      <c r="AR44" s="63"/>
    </row>
    <row r="45" spans="1:88" s="5" customFormat="1" ht="18.75" customHeight="1">
      <c r="A45" s="24">
        <v>1</v>
      </c>
      <c r="B45" s="25">
        <v>75</v>
      </c>
      <c r="C45" s="26" t="s">
        <v>302</v>
      </c>
      <c r="D45" s="27">
        <v>2000</v>
      </c>
      <c r="E45" s="26" t="s">
        <v>145</v>
      </c>
      <c r="F45" s="259">
        <v>8.48</v>
      </c>
      <c r="G45" s="259">
        <v>9.17</v>
      </c>
      <c r="H45" s="259">
        <v>9.17</v>
      </c>
      <c r="I45" s="259">
        <v>8.2</v>
      </c>
      <c r="J45" s="259">
        <v>9.5</v>
      </c>
      <c r="K45" s="259">
        <v>9.73</v>
      </c>
      <c r="L45" s="240">
        <v>9.73</v>
      </c>
      <c r="M45" s="25" t="str">
        <f>LOOKUP(L45,$AU$2:$BB$2,$AU$1:$BB$1)</f>
        <v>1юн</v>
      </c>
      <c r="N45" s="196" t="s">
        <v>109</v>
      </c>
      <c r="O45" s="25"/>
      <c r="P45" s="25"/>
      <c r="Q45" s="25"/>
      <c r="R45" s="29"/>
      <c r="S45" s="25"/>
      <c r="T45" s="25"/>
      <c r="U45" s="25"/>
      <c r="V45" s="25"/>
      <c r="W45" s="25"/>
      <c r="X45" s="46"/>
      <c r="Y45" s="11"/>
      <c r="Z45" s="11"/>
      <c r="AA45" s="11"/>
      <c r="AB45" s="11"/>
      <c r="AC45" s="11"/>
      <c r="AD45" s="11"/>
      <c r="AE45" s="8"/>
      <c r="AF45" s="8"/>
      <c r="AG45" s="8"/>
      <c r="AH45" s="58"/>
      <c r="AI45" s="8"/>
      <c r="AJ45" s="8"/>
      <c r="AK45" s="7"/>
      <c r="AL45" s="7"/>
      <c r="AM45" s="7"/>
      <c r="AN45" s="7"/>
      <c r="AO45" s="7"/>
      <c r="AP45" s="7"/>
      <c r="AQ45" s="7"/>
      <c r="AR45" s="7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</row>
    <row r="46" spans="1:88" ht="18.75" customHeight="1">
      <c r="A46" s="24">
        <v>2</v>
      </c>
      <c r="B46" s="25">
        <v>50</v>
      </c>
      <c r="C46" s="26" t="s">
        <v>452</v>
      </c>
      <c r="D46" s="27">
        <v>2000</v>
      </c>
      <c r="E46" s="26" t="s">
        <v>77</v>
      </c>
      <c r="F46" s="259">
        <v>8.08</v>
      </c>
      <c r="G46" s="259">
        <v>8.02</v>
      </c>
      <c r="H46" s="259">
        <v>8.3</v>
      </c>
      <c r="I46" s="259">
        <v>8.25</v>
      </c>
      <c r="J46" s="259">
        <v>8.15</v>
      </c>
      <c r="K46" s="259">
        <v>8.1</v>
      </c>
      <c r="L46" s="240">
        <v>8.3</v>
      </c>
      <c r="M46" s="25" t="str">
        <f>LOOKUP(L46,$AU$2:$BB$2,$AU$1:$BB$1)</f>
        <v>бр</v>
      </c>
      <c r="N46" s="196" t="s">
        <v>301</v>
      </c>
      <c r="O46" s="25"/>
      <c r="P46" s="25"/>
      <c r="Q46" s="25"/>
      <c r="R46" s="29"/>
      <c r="S46" s="25"/>
      <c r="T46" s="25"/>
      <c r="U46" s="25"/>
      <c r="V46" s="25"/>
      <c r="W46" s="25"/>
      <c r="X46" s="46"/>
      <c r="Y46" s="48"/>
      <c r="Z46" s="48"/>
      <c r="AA46" s="48"/>
      <c r="AB46" s="51"/>
      <c r="AC46" s="5"/>
      <c r="AD46" s="50"/>
      <c r="AE46" s="5"/>
      <c r="AF46" s="5"/>
      <c r="AG46" s="5"/>
      <c r="AH46" s="77"/>
      <c r="AI46" s="5"/>
      <c r="AJ46" s="5"/>
      <c r="AK46" s="63"/>
      <c r="AL46" s="63"/>
      <c r="AM46" s="63"/>
      <c r="AN46" s="63"/>
      <c r="AO46" s="63"/>
      <c r="AP46" s="63"/>
      <c r="AQ46" s="63"/>
      <c r="AR46" s="63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spans="1:44" s="5" customFormat="1" ht="19.5" customHeight="1">
      <c r="A47" s="271" t="s">
        <v>578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1"/>
      <c r="Y47" s="48"/>
      <c r="Z47" s="48"/>
      <c r="AA47" s="48"/>
      <c r="AB47" s="49"/>
      <c r="AD47" s="50"/>
      <c r="AH47" s="77"/>
      <c r="AK47" s="63"/>
      <c r="AL47" s="63"/>
      <c r="AM47" s="63"/>
      <c r="AN47" s="63"/>
      <c r="AO47" s="63"/>
      <c r="AP47" s="63"/>
      <c r="AQ47" s="63"/>
      <c r="AR47" s="63"/>
    </row>
    <row r="48" spans="1:112" ht="18.75" customHeight="1">
      <c r="A48" s="24">
        <v>1</v>
      </c>
      <c r="B48" s="25">
        <v>734</v>
      </c>
      <c r="C48" s="26" t="s">
        <v>306</v>
      </c>
      <c r="D48" s="27">
        <v>2003</v>
      </c>
      <c r="E48" s="26" t="s">
        <v>77</v>
      </c>
      <c r="F48" s="259">
        <v>8.89</v>
      </c>
      <c r="G48" s="259">
        <v>8.61</v>
      </c>
      <c r="H48" s="259">
        <v>9</v>
      </c>
      <c r="I48" s="259">
        <v>7.52</v>
      </c>
      <c r="J48" s="259" t="s">
        <v>516</v>
      </c>
      <c r="K48" s="259">
        <v>9.07</v>
      </c>
      <c r="L48" s="240">
        <v>9.07</v>
      </c>
      <c r="M48" s="25" t="str">
        <f>LOOKUP(L48,$AU$3:$BB$3,$AU$1:$BB$1)</f>
        <v>2юн</v>
      </c>
      <c r="N48" s="196" t="s">
        <v>170</v>
      </c>
      <c r="O48" s="25"/>
      <c r="P48" s="25"/>
      <c r="Q48" s="25"/>
      <c r="R48" s="29"/>
      <c r="S48" s="25"/>
      <c r="T48" s="25"/>
      <c r="U48" s="25"/>
      <c r="V48" s="25"/>
      <c r="W48" s="25"/>
      <c r="X48" s="46"/>
      <c r="Y48" s="48"/>
      <c r="Z48" s="48"/>
      <c r="AA48" s="48"/>
      <c r="AB48" s="51"/>
      <c r="AC48" s="5"/>
      <c r="AD48" s="50"/>
      <c r="AE48" s="5"/>
      <c r="AF48" s="5"/>
      <c r="AG48" s="5"/>
      <c r="AH48" s="77"/>
      <c r="AI48" s="5"/>
      <c r="AJ48" s="5"/>
      <c r="AK48" s="63"/>
      <c r="AL48" s="63"/>
      <c r="AM48" s="63"/>
      <c r="AN48" s="63"/>
      <c r="AO48" s="63"/>
      <c r="AP48" s="63"/>
      <c r="AQ48" s="63"/>
      <c r="AR48" s="63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</row>
    <row r="49" spans="1:112" s="5" customFormat="1" ht="18.75" customHeight="1">
      <c r="A49" s="24">
        <v>2</v>
      </c>
      <c r="B49" s="25">
        <v>5</v>
      </c>
      <c r="C49" s="26" t="s">
        <v>303</v>
      </c>
      <c r="D49" s="27">
        <v>2005</v>
      </c>
      <c r="E49" s="26" t="s">
        <v>91</v>
      </c>
      <c r="F49" s="259">
        <v>7.48</v>
      </c>
      <c r="G49" s="259" t="s">
        <v>516</v>
      </c>
      <c r="H49" s="259" t="s">
        <v>516</v>
      </c>
      <c r="I49" s="259">
        <v>6.66</v>
      </c>
      <c r="J49" s="259">
        <v>8</v>
      </c>
      <c r="K49" s="259">
        <v>7.9</v>
      </c>
      <c r="L49" s="240">
        <v>8</v>
      </c>
      <c r="M49" s="25" t="str">
        <f>LOOKUP(L49,$AU$3:$BB$3,$AU$1:$BB$1)</f>
        <v>бр</v>
      </c>
      <c r="N49" s="196" t="s">
        <v>304</v>
      </c>
      <c r="O49" s="25"/>
      <c r="P49" s="25"/>
      <c r="Q49" s="25"/>
      <c r="R49" s="29"/>
      <c r="S49" s="25"/>
      <c r="T49" s="25"/>
      <c r="U49" s="25"/>
      <c r="V49" s="25"/>
      <c r="W49" s="25"/>
      <c r="X49" s="46"/>
      <c r="Y49" s="11"/>
      <c r="Z49" s="11"/>
      <c r="AA49" s="11"/>
      <c r="AB49" s="11"/>
      <c r="AC49" s="11"/>
      <c r="AD49" s="11"/>
      <c r="AE49" s="8"/>
      <c r="AF49" s="8"/>
      <c r="AG49" s="8"/>
      <c r="AH49" s="58"/>
      <c r="AI49" s="8"/>
      <c r="AJ49" s="8"/>
      <c r="AK49" s="7"/>
      <c r="AL49" s="7"/>
      <c r="AM49" s="7"/>
      <c r="AN49" s="7"/>
      <c r="AO49" s="7"/>
      <c r="AP49" s="7"/>
      <c r="AQ49" s="7"/>
      <c r="AR49" s="7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</row>
  </sheetData>
  <sheetProtection/>
  <mergeCells count="74">
    <mergeCell ref="A47:W47"/>
    <mergeCell ref="A27:W27"/>
    <mergeCell ref="A44:W44"/>
    <mergeCell ref="A42:A43"/>
    <mergeCell ref="B42:B43"/>
    <mergeCell ref="C42:C43"/>
    <mergeCell ref="D42:D43"/>
    <mergeCell ref="E42:E43"/>
    <mergeCell ref="X42:X43"/>
    <mergeCell ref="L42:L43"/>
    <mergeCell ref="M42:M43"/>
    <mergeCell ref="N42:N43"/>
    <mergeCell ref="O42:U42"/>
    <mergeCell ref="V42:V43"/>
    <mergeCell ref="W42:W43"/>
    <mergeCell ref="AU4:BC4"/>
    <mergeCell ref="Y4:AI4"/>
    <mergeCell ref="AK4:AS4"/>
    <mergeCell ref="V8:V9"/>
    <mergeCell ref="A8:A9"/>
    <mergeCell ref="A10:W10"/>
    <mergeCell ref="C8:C9"/>
    <mergeCell ref="D8:D9"/>
    <mergeCell ref="E8:E9"/>
    <mergeCell ref="A41:X41"/>
    <mergeCell ref="A39:W39"/>
    <mergeCell ref="B31:B32"/>
    <mergeCell ref="N31:N32"/>
    <mergeCell ref="M31:M32"/>
    <mergeCell ref="A30:X30"/>
    <mergeCell ref="A37:W37"/>
    <mergeCell ref="A33:W33"/>
    <mergeCell ref="O31:U31"/>
    <mergeCell ref="V31:V32"/>
    <mergeCell ref="E31:E32"/>
    <mergeCell ref="A31:A32"/>
    <mergeCell ref="B20:B21"/>
    <mergeCell ref="C20:C21"/>
    <mergeCell ref="D20:D21"/>
    <mergeCell ref="E20:E21"/>
    <mergeCell ref="A22:W22"/>
    <mergeCell ref="L20:L21"/>
    <mergeCell ref="M20:M21"/>
    <mergeCell ref="W20:W21"/>
    <mergeCell ref="W31:W32"/>
    <mergeCell ref="X31:X32"/>
    <mergeCell ref="X20:X21"/>
    <mergeCell ref="A7:X7"/>
    <mergeCell ref="O8:U8"/>
    <mergeCell ref="N8:N9"/>
    <mergeCell ref="X8:X9"/>
    <mergeCell ref="L31:L32"/>
    <mergeCell ref="C31:C32"/>
    <mergeCell ref="D31:D32"/>
    <mergeCell ref="A20:A21"/>
    <mergeCell ref="L8:L9"/>
    <mergeCell ref="M8:M9"/>
    <mergeCell ref="B8:B9"/>
    <mergeCell ref="A16:W16"/>
    <mergeCell ref="W8:W9"/>
    <mergeCell ref="V20:V21"/>
    <mergeCell ref="A19:X19"/>
    <mergeCell ref="N20:N21"/>
    <mergeCell ref="O20:U20"/>
    <mergeCell ref="F42:K42"/>
    <mergeCell ref="F8:K8"/>
    <mergeCell ref="F20:K20"/>
    <mergeCell ref="F31:K31"/>
    <mergeCell ref="A1:W1"/>
    <mergeCell ref="A2:W2"/>
    <mergeCell ref="A3:W3"/>
    <mergeCell ref="A4:W4"/>
    <mergeCell ref="N5:W5"/>
    <mergeCell ref="D5:M5"/>
  </mergeCells>
  <printOptions horizontalCentered="1"/>
  <pageMargins left="0.1968503937007874" right="0.15748031496062992" top="0.15748031496062992" bottom="0.15748031496062992" header="0.15748031496062992" footer="0.15748031496062992"/>
  <pageSetup fitToHeight="2" horizontalDpi="600" verticalDpi="600" orientation="landscape" paperSize="9" r:id="rId1"/>
  <rowBreaks count="1" manualBreakCount="1">
    <brk id="2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S20"/>
  <sheetViews>
    <sheetView view="pageBreakPreview" zoomScaleSheetLayoutView="100" zoomScalePageLayoutView="0" workbookViewId="0" topLeftCell="A1">
      <selection activeCell="AX9" sqref="AX9"/>
    </sheetView>
  </sheetViews>
  <sheetFormatPr defaultColWidth="9.00390625" defaultRowHeight="12.75"/>
  <cols>
    <col min="1" max="1" width="5.875" style="6" customWidth="1"/>
    <col min="2" max="2" width="5.75390625" style="7" hidden="1" customWidth="1"/>
    <col min="3" max="3" width="17.875" style="8" customWidth="1"/>
    <col min="4" max="4" width="7.75390625" style="79" customWidth="1"/>
    <col min="5" max="5" width="14.00390625" style="10" bestFit="1" customWidth="1"/>
    <col min="6" max="6" width="8.625" style="7" customWidth="1"/>
    <col min="7" max="7" width="7.125" style="7" customWidth="1"/>
    <col min="8" max="8" width="15.375" style="8" customWidth="1"/>
    <col min="9" max="13" width="4.625" style="7" customWidth="1"/>
    <col min="14" max="29" width="4.625" style="7" hidden="1" customWidth="1"/>
    <col min="30" max="30" width="6.125" style="7" hidden="1" customWidth="1"/>
    <col min="31" max="31" width="4.375" style="7" hidden="1" customWidth="1"/>
    <col min="32" max="32" width="3.375" style="8" hidden="1" customWidth="1"/>
    <col min="33" max="34" width="5.375" style="8" hidden="1" customWidth="1"/>
    <col min="35" max="38" width="5.375" style="11" hidden="1" customWidth="1"/>
    <col min="39" max="41" width="5.375" style="8" hidden="1" customWidth="1"/>
    <col min="42" max="42" width="4.625" style="8" hidden="1" customWidth="1"/>
    <col min="43" max="43" width="3.375" style="8" hidden="1" customWidth="1"/>
    <col min="44" max="112" width="3.375" style="8" customWidth="1"/>
    <col min="113" max="16384" width="9.125" style="8" customWidth="1"/>
  </cols>
  <sheetData>
    <row r="1" spans="1:49" s="1" customFormat="1" ht="17.25" customHeight="1">
      <c r="A1" s="286" t="str">
        <f>'[1]ДЕВУШКИ'!A1:R1</f>
        <v>Министерство физической культуры и спорта Пензенской области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G1" s="30" t="s">
        <v>49</v>
      </c>
      <c r="AH1" s="30" t="s">
        <v>5</v>
      </c>
      <c r="AI1" s="30" t="s">
        <v>4</v>
      </c>
      <c r="AJ1" s="30" t="s">
        <v>3</v>
      </c>
      <c r="AK1" s="30">
        <v>3</v>
      </c>
      <c r="AL1" s="31">
        <v>2</v>
      </c>
      <c r="AM1" s="30">
        <v>1</v>
      </c>
      <c r="AN1" s="30" t="s">
        <v>1</v>
      </c>
      <c r="AO1" s="30" t="s">
        <v>50</v>
      </c>
      <c r="AP1" s="30" t="s">
        <v>50</v>
      </c>
      <c r="AQ1" s="52"/>
      <c r="AR1" s="52"/>
      <c r="AS1" s="53"/>
      <c r="AT1" s="52"/>
      <c r="AU1" s="52"/>
      <c r="AV1" s="53"/>
      <c r="AW1" s="52"/>
    </row>
    <row r="2" spans="1:49" s="1" customFormat="1" ht="17.25" customHeight="1">
      <c r="A2" s="286" t="str">
        <f>'[1]ДЕВУШКИ'!A2:R2</f>
        <v>Федерация легкой атлетики Пензенской области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G2" s="94">
        <v>100</v>
      </c>
      <c r="AH2" s="94">
        <v>130</v>
      </c>
      <c r="AI2" s="94">
        <v>140</v>
      </c>
      <c r="AJ2" s="94">
        <v>150</v>
      </c>
      <c r="AK2" s="94">
        <v>160</v>
      </c>
      <c r="AL2" s="94">
        <v>175</v>
      </c>
      <c r="AM2" s="94">
        <v>190</v>
      </c>
      <c r="AN2" s="94">
        <v>202</v>
      </c>
      <c r="AO2" s="94">
        <v>215</v>
      </c>
      <c r="AP2" s="94">
        <v>228</v>
      </c>
      <c r="AQ2" s="52" t="s">
        <v>57</v>
      </c>
      <c r="AR2" s="52"/>
      <c r="AS2" s="53"/>
      <c r="AT2" s="52"/>
      <c r="AU2" s="55"/>
      <c r="AV2" s="52"/>
      <c r="AW2" s="52"/>
    </row>
    <row r="3" spans="1:43" s="1" customFormat="1" ht="17.2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33"/>
      <c r="AG3" s="94">
        <v>100</v>
      </c>
      <c r="AH3" s="94">
        <v>120</v>
      </c>
      <c r="AI3" s="94">
        <v>130</v>
      </c>
      <c r="AJ3" s="94">
        <v>140</v>
      </c>
      <c r="AK3" s="94">
        <v>150</v>
      </c>
      <c r="AL3" s="94">
        <v>160</v>
      </c>
      <c r="AM3" s="94">
        <v>170</v>
      </c>
      <c r="AN3" s="94">
        <v>182</v>
      </c>
      <c r="AO3" s="94">
        <v>194</v>
      </c>
      <c r="AP3" s="99">
        <v>200</v>
      </c>
      <c r="AQ3" s="1" t="s">
        <v>56</v>
      </c>
    </row>
    <row r="4" spans="1:123" s="1" customFormat="1" ht="31.5" customHeight="1">
      <c r="A4" s="285" t="s">
        <v>581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N4" s="52"/>
      <c r="AO4" s="53"/>
      <c r="AP4" s="52"/>
      <c r="AQ4" s="52"/>
      <c r="AR4" s="53"/>
      <c r="AS4" s="52"/>
      <c r="AT4" s="52"/>
      <c r="AU4" s="53"/>
      <c r="AV4" s="52"/>
      <c r="AW4" s="52"/>
      <c r="AX4" s="53"/>
      <c r="AY4" s="52"/>
      <c r="AZ4" s="52"/>
      <c r="BA4" s="53"/>
      <c r="BB4" s="52"/>
      <c r="BC4" s="52"/>
      <c r="BD4" s="53"/>
      <c r="BE4" s="52"/>
      <c r="BF4" s="52"/>
      <c r="BG4" s="53"/>
      <c r="BH4" s="52"/>
      <c r="BI4" s="52"/>
      <c r="BJ4" s="53"/>
      <c r="BK4" s="52"/>
      <c r="BL4" s="52"/>
      <c r="BM4" s="53"/>
      <c r="BN4" s="52"/>
      <c r="BO4" s="52"/>
      <c r="BP4" s="53"/>
      <c r="BQ4" s="52"/>
      <c r="BR4" s="52"/>
      <c r="BS4" s="53"/>
      <c r="BT4" s="52"/>
      <c r="BU4" s="52"/>
      <c r="BV4" s="53"/>
      <c r="BW4" s="52"/>
      <c r="BX4" s="52"/>
      <c r="BY4" s="53"/>
      <c r="BZ4" s="52"/>
      <c r="CA4" s="52"/>
      <c r="CB4" s="53"/>
      <c r="CC4" s="52"/>
      <c r="CD4" s="52"/>
      <c r="CE4" s="53"/>
      <c r="CF4" s="52"/>
      <c r="CG4" s="52"/>
      <c r="CH4" s="53"/>
      <c r="CI4" s="52"/>
      <c r="CJ4" s="52"/>
      <c r="CK4" s="53"/>
      <c r="CL4" s="52"/>
      <c r="CM4" s="52"/>
      <c r="CN4" s="53"/>
      <c r="CO4" s="52"/>
      <c r="CP4" s="52"/>
      <c r="CQ4" s="53"/>
      <c r="CR4" s="52"/>
      <c r="CS4" s="52"/>
      <c r="CT4" s="53"/>
      <c r="CU4" s="52"/>
      <c r="CV4" s="52"/>
      <c r="CW4" s="53"/>
      <c r="CX4" s="52"/>
      <c r="CY4" s="52"/>
      <c r="CZ4" s="53"/>
      <c r="DA4" s="52"/>
      <c r="DB4" s="52"/>
      <c r="DC4" s="53"/>
      <c r="DD4" s="52"/>
      <c r="DE4" s="52"/>
      <c r="DF4" s="53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</row>
    <row r="5" spans="1:36" s="1" customFormat="1" ht="15.75" customHeight="1">
      <c r="A5" s="13"/>
      <c r="B5" s="14"/>
      <c r="C5" s="15" t="s">
        <v>12</v>
      </c>
      <c r="D5" s="287" t="s">
        <v>13</v>
      </c>
      <c r="E5" s="287"/>
      <c r="F5" s="287"/>
      <c r="G5" s="287"/>
      <c r="H5" s="287" t="s">
        <v>79</v>
      </c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I5" s="34"/>
      <c r="AJ5" s="35"/>
    </row>
    <row r="6" spans="1:36" s="1" customFormat="1" ht="15.75" customHeight="1">
      <c r="A6" s="13"/>
      <c r="B6" s="14"/>
      <c r="C6" s="15"/>
      <c r="D6" s="80"/>
      <c r="E6" s="16"/>
      <c r="F6" s="16"/>
      <c r="G6" s="16"/>
      <c r="H6" s="1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I6" s="34"/>
      <c r="AJ6" s="35"/>
    </row>
    <row r="7" spans="1:36" s="1" customFormat="1" ht="15.75" customHeight="1">
      <c r="A7" s="271" t="s">
        <v>582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I7" s="34"/>
      <c r="AJ7" s="35"/>
    </row>
    <row r="8" spans="1:36" s="1" customFormat="1" ht="18" customHeight="1">
      <c r="A8" s="266" t="s">
        <v>58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I8" s="36"/>
      <c r="AJ8" s="37"/>
    </row>
    <row r="9" spans="1:38" s="3" customFormat="1" ht="15.75" customHeight="1">
      <c r="A9" s="294" t="s">
        <v>28</v>
      </c>
      <c r="B9" s="294" t="s">
        <v>18</v>
      </c>
      <c r="C9" s="294" t="s">
        <v>19</v>
      </c>
      <c r="D9" s="319" t="s">
        <v>48</v>
      </c>
      <c r="E9" s="294" t="s">
        <v>21</v>
      </c>
      <c r="F9" s="294" t="s">
        <v>26</v>
      </c>
      <c r="G9" s="294" t="s">
        <v>33</v>
      </c>
      <c r="H9" s="294" t="s">
        <v>25</v>
      </c>
      <c r="I9" s="279" t="s">
        <v>54</v>
      </c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98" t="s">
        <v>27</v>
      </c>
      <c r="AE9" s="296" t="s">
        <v>28</v>
      </c>
      <c r="AF9" s="316" t="s">
        <v>55</v>
      </c>
      <c r="AI9" s="40"/>
      <c r="AJ9" s="41"/>
      <c r="AK9" s="42"/>
      <c r="AL9" s="43"/>
    </row>
    <row r="10" spans="1:38" s="3" customFormat="1" ht="15.75" customHeight="1">
      <c r="A10" s="317"/>
      <c r="B10" s="317"/>
      <c r="C10" s="317"/>
      <c r="D10" s="320"/>
      <c r="E10" s="317"/>
      <c r="F10" s="317"/>
      <c r="G10" s="317"/>
      <c r="H10" s="317"/>
      <c r="I10" s="243">
        <v>120</v>
      </c>
      <c r="J10" s="243">
        <v>125</v>
      </c>
      <c r="K10" s="243">
        <v>130</v>
      </c>
      <c r="L10" s="243">
        <v>135</v>
      </c>
      <c r="M10" s="243">
        <v>140</v>
      </c>
      <c r="N10" s="243">
        <v>160</v>
      </c>
      <c r="O10" s="243">
        <v>165</v>
      </c>
      <c r="P10" s="243">
        <v>170</v>
      </c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318"/>
      <c r="AE10" s="322"/>
      <c r="AF10" s="316"/>
      <c r="AI10" s="40"/>
      <c r="AJ10" s="41"/>
      <c r="AK10" s="42"/>
      <c r="AL10" s="43"/>
    </row>
    <row r="11" spans="1:37" s="4" customFormat="1" ht="16.5" customHeight="1" hidden="1">
      <c r="A11" s="295"/>
      <c r="B11" s="295"/>
      <c r="C11" s="295"/>
      <c r="D11" s="321"/>
      <c r="E11" s="295"/>
      <c r="F11" s="295"/>
      <c r="G11" s="295"/>
      <c r="H11" s="29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9"/>
      <c r="AE11" s="297"/>
      <c r="AF11" s="316"/>
      <c r="AG11" s="45"/>
      <c r="AI11" s="44"/>
      <c r="AK11" s="45"/>
    </row>
    <row r="12" spans="1:38" s="4" customFormat="1" ht="19.5" customHeight="1">
      <c r="A12" s="81">
        <v>1</v>
      </c>
      <c r="B12" s="84"/>
      <c r="C12" s="85" t="s">
        <v>139</v>
      </c>
      <c r="D12" s="86">
        <v>2003</v>
      </c>
      <c r="E12" s="85" t="s">
        <v>75</v>
      </c>
      <c r="F12" s="87">
        <v>135</v>
      </c>
      <c r="G12" s="60" t="str">
        <f>LOOKUP(F12,$AG$3:$AP$3,$AG$1:$AP$1)</f>
        <v>2юн</v>
      </c>
      <c r="H12" s="61" t="s">
        <v>59</v>
      </c>
      <c r="I12" s="203">
        <v>0</v>
      </c>
      <c r="J12" s="203" t="s">
        <v>583</v>
      </c>
      <c r="K12" s="203" t="s">
        <v>584</v>
      </c>
      <c r="L12" s="203" t="s">
        <v>584</v>
      </c>
      <c r="M12" s="203" t="s">
        <v>585</v>
      </c>
      <c r="N12" s="203"/>
      <c r="O12" s="203"/>
      <c r="P12" s="203"/>
      <c r="Q12" s="84"/>
      <c r="R12" s="84"/>
      <c r="S12" s="84"/>
      <c r="T12" s="84"/>
      <c r="U12" s="84"/>
      <c r="V12" s="84"/>
      <c r="W12" s="92"/>
      <c r="X12" s="84"/>
      <c r="Y12" s="84"/>
      <c r="Z12" s="84"/>
      <c r="AA12" s="84"/>
      <c r="AB12" s="84"/>
      <c r="AC12" s="84"/>
      <c r="AD12" s="84"/>
      <c r="AE12" s="84"/>
      <c r="AF12" s="93"/>
      <c r="AI12" s="97"/>
      <c r="AJ12" s="98"/>
      <c r="AL12" s="45"/>
    </row>
    <row r="13" spans="1:38" s="4" customFormat="1" ht="19.5" customHeight="1">
      <c r="A13" s="81">
        <v>2</v>
      </c>
      <c r="B13" s="84">
        <v>81</v>
      </c>
      <c r="C13" s="85" t="s">
        <v>158</v>
      </c>
      <c r="D13" s="86">
        <v>2003</v>
      </c>
      <c r="E13" s="85" t="s">
        <v>91</v>
      </c>
      <c r="F13" s="87">
        <v>130</v>
      </c>
      <c r="G13" s="60" t="str">
        <f>LOOKUP(F13,$AG$3:$AP$3,$AG$1:$AP$1)</f>
        <v>2юн</v>
      </c>
      <c r="H13" s="85" t="s">
        <v>300</v>
      </c>
      <c r="I13" s="203" t="s">
        <v>586</v>
      </c>
      <c r="J13" s="203" t="s">
        <v>584</v>
      </c>
      <c r="K13" s="203" t="s">
        <v>587</v>
      </c>
      <c r="L13" s="203" t="s">
        <v>585</v>
      </c>
      <c r="M13" s="203"/>
      <c r="N13" s="203"/>
      <c r="O13" s="203"/>
      <c r="P13" s="203"/>
      <c r="Q13" s="84"/>
      <c r="R13" s="84"/>
      <c r="S13" s="84"/>
      <c r="T13" s="84"/>
      <c r="U13" s="84"/>
      <c r="V13" s="84"/>
      <c r="W13" s="92"/>
      <c r="X13" s="84"/>
      <c r="Y13" s="84"/>
      <c r="Z13" s="84"/>
      <c r="AA13" s="84"/>
      <c r="AB13" s="84"/>
      <c r="AC13" s="84"/>
      <c r="AD13" s="84"/>
      <c r="AE13" s="84"/>
      <c r="AF13" s="93"/>
      <c r="AI13" s="97"/>
      <c r="AJ13" s="98"/>
      <c r="AL13" s="45"/>
    </row>
    <row r="14" spans="1:36" s="1" customFormat="1" ht="15.75" customHeight="1">
      <c r="A14" s="271" t="s">
        <v>460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I14" s="34"/>
      <c r="AJ14" s="35"/>
    </row>
    <row r="15" spans="1:36" s="1" customFormat="1" ht="18" customHeight="1">
      <c r="A15" s="266" t="s">
        <v>58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I15" s="36"/>
      <c r="AJ15" s="37"/>
    </row>
    <row r="16" spans="1:38" s="3" customFormat="1" ht="15.75" customHeight="1">
      <c r="A16" s="294" t="s">
        <v>28</v>
      </c>
      <c r="B16" s="294" t="s">
        <v>18</v>
      </c>
      <c r="C16" s="294" t="s">
        <v>19</v>
      </c>
      <c r="D16" s="319" t="s">
        <v>48</v>
      </c>
      <c r="E16" s="294" t="s">
        <v>21</v>
      </c>
      <c r="F16" s="294" t="s">
        <v>26</v>
      </c>
      <c r="G16" s="294" t="s">
        <v>33</v>
      </c>
      <c r="H16" s="294" t="s">
        <v>25</v>
      </c>
      <c r="I16" s="279" t="s">
        <v>54</v>
      </c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98" t="s">
        <v>27</v>
      </c>
      <c r="AE16" s="296" t="s">
        <v>28</v>
      </c>
      <c r="AF16" s="316" t="s">
        <v>55</v>
      </c>
      <c r="AI16" s="40"/>
      <c r="AJ16" s="41"/>
      <c r="AK16" s="42"/>
      <c r="AL16" s="43"/>
    </row>
    <row r="17" spans="1:38" s="3" customFormat="1" ht="15.75" customHeight="1">
      <c r="A17" s="317"/>
      <c r="B17" s="317"/>
      <c r="C17" s="317"/>
      <c r="D17" s="320"/>
      <c r="E17" s="317"/>
      <c r="F17" s="317"/>
      <c r="G17" s="317"/>
      <c r="H17" s="317"/>
      <c r="I17" s="243">
        <v>160</v>
      </c>
      <c r="J17" s="243">
        <v>165</v>
      </c>
      <c r="K17" s="243">
        <v>170</v>
      </c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18"/>
      <c r="AE17" s="322"/>
      <c r="AF17" s="316"/>
      <c r="AI17" s="40"/>
      <c r="AJ17" s="41"/>
      <c r="AK17" s="42"/>
      <c r="AL17" s="43"/>
    </row>
    <row r="18" spans="1:37" s="4" customFormat="1" ht="16.5" customHeight="1" hidden="1">
      <c r="A18" s="295"/>
      <c r="B18" s="295"/>
      <c r="C18" s="295"/>
      <c r="D18" s="321"/>
      <c r="E18" s="295"/>
      <c r="F18" s="295"/>
      <c r="G18" s="295"/>
      <c r="H18" s="29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9"/>
      <c r="AE18" s="297"/>
      <c r="AF18" s="316"/>
      <c r="AG18" s="45"/>
      <c r="AI18" s="44"/>
      <c r="AK18" s="45"/>
    </row>
    <row r="19" spans="1:38" s="4" customFormat="1" ht="19.5" customHeight="1">
      <c r="A19" s="81">
        <v>1</v>
      </c>
      <c r="B19" s="82"/>
      <c r="C19" s="61" t="s">
        <v>289</v>
      </c>
      <c r="D19" s="62">
        <v>1997</v>
      </c>
      <c r="E19" s="61" t="s">
        <v>207</v>
      </c>
      <c r="F19" s="62">
        <v>165</v>
      </c>
      <c r="G19" s="60">
        <f>LOOKUP(F19,$AG$3:$AP$3,$AG$1:$AP$1)</f>
        <v>2</v>
      </c>
      <c r="H19" s="61" t="s">
        <v>59</v>
      </c>
      <c r="I19" s="84">
        <v>0</v>
      </c>
      <c r="J19" s="84">
        <v>0</v>
      </c>
      <c r="K19" s="84" t="s">
        <v>585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92"/>
      <c r="X19" s="84"/>
      <c r="Y19" s="84"/>
      <c r="Z19" s="84"/>
      <c r="AA19" s="84"/>
      <c r="AB19" s="84"/>
      <c r="AC19" s="84"/>
      <c r="AD19" s="84"/>
      <c r="AE19" s="84"/>
      <c r="AF19" s="93"/>
      <c r="AH19" s="96"/>
      <c r="AI19" s="97"/>
      <c r="AJ19" s="98"/>
      <c r="AL19" s="45"/>
    </row>
    <row r="20" spans="1:31" s="4" customFormat="1" ht="16.5" customHeight="1">
      <c r="A20" s="88"/>
      <c r="B20" s="74"/>
      <c r="C20" s="89"/>
      <c r="D20" s="90"/>
      <c r="E20" s="89"/>
      <c r="F20" s="91"/>
      <c r="G20" s="74"/>
      <c r="H20" s="89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</sheetData>
  <sheetProtection/>
  <mergeCells count="35">
    <mergeCell ref="I16:AC16"/>
    <mergeCell ref="AD16:AD18"/>
    <mergeCell ref="AE16:AE18"/>
    <mergeCell ref="AF16:AF18"/>
    <mergeCell ref="A14:AE14"/>
    <mergeCell ref="A15:AF15"/>
    <mergeCell ref="A16:A18"/>
    <mergeCell ref="B16:B18"/>
    <mergeCell ref="C16:C18"/>
    <mergeCell ref="D16:D18"/>
    <mergeCell ref="E16:E18"/>
    <mergeCell ref="F16:F18"/>
    <mergeCell ref="G16:G18"/>
    <mergeCell ref="H16:H18"/>
    <mergeCell ref="A9:A11"/>
    <mergeCell ref="B9:B11"/>
    <mergeCell ref="C9:C11"/>
    <mergeCell ref="D9:D11"/>
    <mergeCell ref="E9:E11"/>
    <mergeCell ref="AE9:AE11"/>
    <mergeCell ref="AF9:AF11"/>
    <mergeCell ref="G9:G11"/>
    <mergeCell ref="H9:H11"/>
    <mergeCell ref="AD9:AD11"/>
    <mergeCell ref="F9:F11"/>
    <mergeCell ref="I9:AC9"/>
    <mergeCell ref="A7:AE7"/>
    <mergeCell ref="A8:AF8"/>
    <mergeCell ref="A1:AE1"/>
    <mergeCell ref="A2:AE2"/>
    <mergeCell ref="A3:AE3"/>
    <mergeCell ref="A4:AE4"/>
    <mergeCell ref="D5:E5"/>
    <mergeCell ref="F5:G5"/>
    <mergeCell ref="H5:AE5"/>
  </mergeCells>
  <printOptions horizontalCentered="1"/>
  <pageMargins left="0.18" right="0.17" top="0.17" bottom="0.17" header="0.17" footer="0.17"/>
  <pageSetup fitToHeight="2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B54"/>
  <sheetViews>
    <sheetView view="pageBreakPreview" zoomScaleSheetLayoutView="100" zoomScalePageLayoutView="0" workbookViewId="0" topLeftCell="A4">
      <selection activeCell="C15" sqref="C15"/>
    </sheetView>
  </sheetViews>
  <sheetFormatPr defaultColWidth="9.00390625" defaultRowHeight="12.75"/>
  <cols>
    <col min="1" max="1" width="6.00390625" style="6" customWidth="1"/>
    <col min="2" max="2" width="5.75390625" style="7" customWidth="1"/>
    <col min="3" max="3" width="22.125" style="8" customWidth="1"/>
    <col min="4" max="4" width="7.75390625" style="9" customWidth="1"/>
    <col min="5" max="5" width="22.375" style="10" customWidth="1"/>
    <col min="6" max="6" width="9.25390625" style="7" hidden="1" customWidth="1"/>
    <col min="7" max="7" width="7.125" style="7" hidden="1" customWidth="1"/>
    <col min="8" max="8" width="36.375" style="8" hidden="1" customWidth="1"/>
    <col min="9" max="11" width="9.625" style="7" customWidth="1"/>
    <col min="12" max="12" width="9.625" style="7" hidden="1" customWidth="1"/>
    <col min="13" max="16" width="9.625" style="7" customWidth="1"/>
    <col min="17" max="17" width="4.375" style="7" customWidth="1"/>
    <col min="18" max="18" width="3.375" style="8" customWidth="1"/>
    <col min="19" max="20" width="4.875" style="8" customWidth="1"/>
    <col min="21" max="24" width="4.875" style="11" customWidth="1"/>
    <col min="25" max="28" width="4.875" style="8" customWidth="1"/>
    <col min="29" max="30" width="3.375" style="8" customWidth="1"/>
    <col min="31" max="38" width="4.875" style="8" customWidth="1"/>
    <col min="39" max="39" width="11.875" style="8" customWidth="1"/>
    <col min="40" max="40" width="3.375" style="8" customWidth="1"/>
    <col min="41" max="48" width="5.25390625" style="8" customWidth="1"/>
    <col min="49" max="49" width="13.375" style="8" customWidth="1"/>
    <col min="50" max="50" width="3.375" style="8" customWidth="1"/>
    <col min="51" max="60" width="4.875" style="8" customWidth="1"/>
    <col min="61" max="95" width="3.375" style="8" customWidth="1"/>
    <col min="96" max="16384" width="9.125" style="8" customWidth="1"/>
  </cols>
  <sheetData>
    <row r="1" spans="1:60" s="1" customFormat="1" ht="17.25" customHeight="1">
      <c r="A1" s="286" t="str">
        <f>ДЕВУШКИ!A1:Q1</f>
        <v>Министерство физической культуры и спорта Пензенской области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S1" s="30" t="s">
        <v>49</v>
      </c>
      <c r="T1" s="30" t="s">
        <v>5</v>
      </c>
      <c r="U1" s="30" t="s">
        <v>4</v>
      </c>
      <c r="V1" s="30" t="s">
        <v>3</v>
      </c>
      <c r="W1" s="30">
        <v>3</v>
      </c>
      <c r="X1" s="31">
        <v>2</v>
      </c>
      <c r="Y1" s="30">
        <v>1</v>
      </c>
      <c r="Z1" s="30" t="s">
        <v>1</v>
      </c>
      <c r="AA1" s="30" t="s">
        <v>50</v>
      </c>
      <c r="AB1" s="30" t="s">
        <v>50</v>
      </c>
      <c r="AC1" s="52"/>
      <c r="AD1" s="52"/>
      <c r="AE1" s="30" t="s">
        <v>49</v>
      </c>
      <c r="AF1" s="30" t="s">
        <v>5</v>
      </c>
      <c r="AG1" s="30" t="s">
        <v>4</v>
      </c>
      <c r="AH1" s="30" t="s">
        <v>3</v>
      </c>
      <c r="AI1" s="30">
        <v>3</v>
      </c>
      <c r="AJ1" s="31">
        <v>2</v>
      </c>
      <c r="AK1" s="30">
        <v>1</v>
      </c>
      <c r="AL1" s="30" t="s">
        <v>1</v>
      </c>
      <c r="AM1" s="52"/>
      <c r="AO1" s="30" t="s">
        <v>49</v>
      </c>
      <c r="AP1" s="30" t="s">
        <v>5</v>
      </c>
      <c r="AQ1" s="30" t="s">
        <v>4</v>
      </c>
      <c r="AR1" s="30" t="s">
        <v>3</v>
      </c>
      <c r="AS1" s="30">
        <v>3</v>
      </c>
      <c r="AT1" s="31">
        <v>2</v>
      </c>
      <c r="AU1" s="30">
        <v>1</v>
      </c>
      <c r="AV1" s="30" t="s">
        <v>1</v>
      </c>
      <c r="AW1" s="52"/>
      <c r="AY1" s="30" t="s">
        <v>49</v>
      </c>
      <c r="AZ1" s="30" t="s">
        <v>5</v>
      </c>
      <c r="BA1" s="30" t="s">
        <v>4</v>
      </c>
      <c r="BB1" s="30" t="s">
        <v>3</v>
      </c>
      <c r="BC1" s="30">
        <v>3</v>
      </c>
      <c r="BD1" s="31">
        <v>2</v>
      </c>
      <c r="BE1" s="30">
        <v>1</v>
      </c>
      <c r="BF1" s="30" t="s">
        <v>1</v>
      </c>
      <c r="BG1" s="30" t="s">
        <v>50</v>
      </c>
      <c r="BH1" s="52"/>
    </row>
    <row r="2" spans="1:60" s="1" customFormat="1" ht="17.25" customHeight="1">
      <c r="A2" s="286" t="str">
        <f>ДЕВУШКИ!A2:Q2</f>
        <v>Федерация легкой атлетики Пензенской области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S2" s="32">
        <v>2</v>
      </c>
      <c r="T2" s="32">
        <v>3.6</v>
      </c>
      <c r="U2" s="32">
        <v>4</v>
      </c>
      <c r="V2" s="32">
        <v>4.3</v>
      </c>
      <c r="W2" s="32">
        <v>4.7</v>
      </c>
      <c r="X2" s="32">
        <v>5.1</v>
      </c>
      <c r="Y2" s="32">
        <v>5.55</v>
      </c>
      <c r="Z2" s="32">
        <v>5.9</v>
      </c>
      <c r="AA2" s="32">
        <v>6.25</v>
      </c>
      <c r="AB2" s="32">
        <v>6.65</v>
      </c>
      <c r="AC2" s="52" t="s">
        <v>51</v>
      </c>
      <c r="AD2" s="52"/>
      <c r="AE2" s="32">
        <v>2</v>
      </c>
      <c r="AF2" s="32"/>
      <c r="AG2" s="32"/>
      <c r="AH2" s="32">
        <v>7.2</v>
      </c>
      <c r="AI2" s="32">
        <v>8.2</v>
      </c>
      <c r="AJ2" s="32">
        <v>10</v>
      </c>
      <c r="AK2" s="32">
        <v>12</v>
      </c>
      <c r="AL2" s="32">
        <v>14</v>
      </c>
      <c r="AM2" s="52" t="s">
        <v>65</v>
      </c>
      <c r="AO2" s="32">
        <v>2</v>
      </c>
      <c r="AP2" s="32"/>
      <c r="AQ2" s="32"/>
      <c r="AR2" s="32"/>
      <c r="AS2" s="32">
        <v>10</v>
      </c>
      <c r="AT2" s="32">
        <v>12</v>
      </c>
      <c r="AU2" s="32">
        <v>14</v>
      </c>
      <c r="AV2" s="32">
        <v>15.6</v>
      </c>
      <c r="AW2" s="52" t="s">
        <v>66</v>
      </c>
      <c r="AY2" s="32">
        <v>2</v>
      </c>
      <c r="AZ2" s="32">
        <v>8</v>
      </c>
      <c r="BA2" s="32">
        <v>8.8</v>
      </c>
      <c r="BB2" s="32">
        <v>9.5</v>
      </c>
      <c r="BC2" s="32">
        <v>10.3</v>
      </c>
      <c r="BD2" s="32">
        <v>11</v>
      </c>
      <c r="BE2" s="32">
        <v>11.9</v>
      </c>
      <c r="BF2" s="32">
        <v>12.7</v>
      </c>
      <c r="BG2" s="32">
        <v>13.4</v>
      </c>
      <c r="BH2" s="52" t="s">
        <v>51</v>
      </c>
    </row>
    <row r="3" spans="1:60" s="1" customFormat="1" ht="13.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33"/>
      <c r="S3" s="32">
        <v>2</v>
      </c>
      <c r="T3" s="32">
        <v>4</v>
      </c>
      <c r="U3" s="32">
        <v>4.5</v>
      </c>
      <c r="V3" s="32">
        <v>5</v>
      </c>
      <c r="W3" s="32">
        <v>5.5</v>
      </c>
      <c r="X3" s="32">
        <v>6</v>
      </c>
      <c r="Y3" s="32">
        <v>6.6</v>
      </c>
      <c r="Z3" s="32">
        <v>7.1</v>
      </c>
      <c r="AA3" s="32">
        <v>7.6</v>
      </c>
      <c r="AB3" s="54">
        <v>8</v>
      </c>
      <c r="AC3" s="1" t="s">
        <v>52</v>
      </c>
      <c r="AE3" s="32">
        <v>2</v>
      </c>
      <c r="AF3" s="32">
        <v>6</v>
      </c>
      <c r="AG3" s="32">
        <v>7</v>
      </c>
      <c r="AH3" s="32">
        <v>8</v>
      </c>
      <c r="AI3" s="32">
        <v>9</v>
      </c>
      <c r="AJ3" s="32">
        <v>10.8</v>
      </c>
      <c r="AK3" s="32">
        <v>12.8</v>
      </c>
      <c r="AL3" s="32">
        <v>14.8</v>
      </c>
      <c r="AM3" s="1" t="s">
        <v>51</v>
      </c>
      <c r="AO3" s="32">
        <v>2</v>
      </c>
      <c r="AP3" s="32"/>
      <c r="AQ3" s="32">
        <v>8.4</v>
      </c>
      <c r="AR3" s="32">
        <v>9.4</v>
      </c>
      <c r="AS3" s="32">
        <v>10.4</v>
      </c>
      <c r="AT3" s="32">
        <v>12.4</v>
      </c>
      <c r="AU3" s="32">
        <v>14.4</v>
      </c>
      <c r="AV3" s="32">
        <v>16</v>
      </c>
      <c r="AW3" s="1" t="s">
        <v>67</v>
      </c>
      <c r="AY3" s="32">
        <v>2</v>
      </c>
      <c r="AZ3" s="32">
        <v>8.7</v>
      </c>
      <c r="BA3" s="32">
        <v>9.7</v>
      </c>
      <c r="BB3" s="32">
        <v>10.7</v>
      </c>
      <c r="BC3" s="32">
        <v>11.8</v>
      </c>
      <c r="BD3" s="32">
        <v>12.9</v>
      </c>
      <c r="BE3" s="32">
        <v>13.9</v>
      </c>
      <c r="BF3" s="32">
        <v>14.9</v>
      </c>
      <c r="BG3" s="54">
        <v>15.9</v>
      </c>
      <c r="BH3" s="1" t="s">
        <v>52</v>
      </c>
    </row>
    <row r="4" spans="1:106" s="1" customFormat="1" ht="28.5" customHeight="1">
      <c r="A4" s="285" t="str">
        <f>ДЕВУШКИ!A4:Q4</f>
        <v>РЕЗУЛЬТАТЫ
Кубка Пензенской области по легкой атлетике 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S4" s="313" t="s">
        <v>62</v>
      </c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53"/>
      <c r="AE4" s="313" t="s">
        <v>64</v>
      </c>
      <c r="AF4" s="313"/>
      <c r="AG4" s="313"/>
      <c r="AH4" s="313"/>
      <c r="AI4" s="313"/>
      <c r="AJ4" s="313"/>
      <c r="AK4" s="313"/>
      <c r="AL4" s="313"/>
      <c r="AM4" s="313"/>
      <c r="AN4" s="53"/>
      <c r="AO4" s="313" t="s">
        <v>64</v>
      </c>
      <c r="AP4" s="313"/>
      <c r="AQ4" s="313"/>
      <c r="AR4" s="313"/>
      <c r="AS4" s="313"/>
      <c r="AT4" s="313"/>
      <c r="AU4" s="313"/>
      <c r="AV4" s="313"/>
      <c r="AW4" s="313"/>
      <c r="AX4" s="52"/>
      <c r="AY4" s="313" t="s">
        <v>68</v>
      </c>
      <c r="AZ4" s="313"/>
      <c r="BA4" s="313"/>
      <c r="BB4" s="313"/>
      <c r="BC4" s="313"/>
      <c r="BD4" s="313"/>
      <c r="BE4" s="313"/>
      <c r="BF4" s="313"/>
      <c r="BG4" s="313"/>
      <c r="BH4" s="313"/>
      <c r="BI4" s="52"/>
      <c r="BJ4" s="52"/>
      <c r="BK4" s="53"/>
      <c r="BL4" s="52"/>
      <c r="BM4" s="52"/>
      <c r="BN4" s="53"/>
      <c r="BO4" s="52"/>
      <c r="BP4" s="52"/>
      <c r="BQ4" s="53"/>
      <c r="BR4" s="52"/>
      <c r="BS4" s="52"/>
      <c r="BT4" s="53"/>
      <c r="BU4" s="52"/>
      <c r="BV4" s="52"/>
      <c r="BW4" s="53"/>
      <c r="BX4" s="52"/>
      <c r="BY4" s="52"/>
      <c r="BZ4" s="53"/>
      <c r="CA4" s="52"/>
      <c r="CB4" s="52"/>
      <c r="CC4" s="53"/>
      <c r="CD4" s="52"/>
      <c r="CE4" s="52"/>
      <c r="CF4" s="53"/>
      <c r="CG4" s="52"/>
      <c r="CH4" s="52"/>
      <c r="CI4" s="53"/>
      <c r="CJ4" s="52"/>
      <c r="CK4" s="52"/>
      <c r="CL4" s="53"/>
      <c r="CM4" s="52"/>
      <c r="CN4" s="52"/>
      <c r="CO4" s="53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</row>
    <row r="5" spans="1:22" s="1" customFormat="1" ht="15.75" customHeight="1">
      <c r="A5" s="13"/>
      <c r="B5" s="14"/>
      <c r="C5" s="15" t="s">
        <v>12</v>
      </c>
      <c r="D5" s="287" t="s">
        <v>61</v>
      </c>
      <c r="E5" s="287"/>
      <c r="F5" s="287"/>
      <c r="G5" s="287"/>
      <c r="H5" s="287" t="s">
        <v>79</v>
      </c>
      <c r="I5" s="287"/>
      <c r="J5" s="287"/>
      <c r="K5" s="287"/>
      <c r="L5" s="287"/>
      <c r="M5" s="287"/>
      <c r="N5" s="287"/>
      <c r="O5" s="287"/>
      <c r="P5" s="287"/>
      <c r="Q5" s="287"/>
      <c r="U5" s="34"/>
      <c r="V5" s="35"/>
    </row>
    <row r="6" spans="1:22" s="1" customFormat="1" ht="7.5" customHeight="1">
      <c r="A6" s="13"/>
      <c r="B6" s="14"/>
      <c r="C6" s="15"/>
      <c r="D6" s="17"/>
      <c r="E6" s="16"/>
      <c r="F6" s="16"/>
      <c r="G6" s="16"/>
      <c r="H6" s="18"/>
      <c r="I6" s="16"/>
      <c r="J6" s="16"/>
      <c r="K6" s="16"/>
      <c r="L6" s="16"/>
      <c r="M6" s="16"/>
      <c r="N6" s="16"/>
      <c r="O6" s="16"/>
      <c r="P6" s="16"/>
      <c r="Q6" s="16"/>
      <c r="U6" s="34"/>
      <c r="V6" s="35"/>
    </row>
    <row r="7" spans="1:22" s="1" customFormat="1" ht="18.75" customHeight="1">
      <c r="A7" s="266" t="s">
        <v>53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U7" s="36"/>
      <c r="V7" s="37"/>
    </row>
    <row r="8" spans="1:21" s="2" customFormat="1" ht="13.5" customHeight="1">
      <c r="A8" s="12"/>
      <c r="B8" s="19"/>
      <c r="C8" s="20"/>
      <c r="D8" s="21"/>
      <c r="E8" s="22"/>
      <c r="F8" s="314"/>
      <c r="G8" s="314"/>
      <c r="H8" s="23"/>
      <c r="I8" s="315"/>
      <c r="J8" s="315"/>
      <c r="K8" s="323" t="s">
        <v>281</v>
      </c>
      <c r="L8" s="323"/>
      <c r="M8" s="323"/>
      <c r="N8" s="323"/>
      <c r="O8" s="323"/>
      <c r="P8" s="323"/>
      <c r="Q8" s="323"/>
      <c r="R8" s="323"/>
      <c r="S8" s="38"/>
      <c r="T8" s="38"/>
      <c r="U8" s="39"/>
    </row>
    <row r="9" spans="1:23" s="3" customFormat="1" ht="15.75" customHeight="1">
      <c r="A9" s="294" t="s">
        <v>38</v>
      </c>
      <c r="B9" s="294" t="s">
        <v>18</v>
      </c>
      <c r="C9" s="294" t="s">
        <v>19</v>
      </c>
      <c r="D9" s="308" t="s">
        <v>48</v>
      </c>
      <c r="E9" s="294" t="s">
        <v>21</v>
      </c>
      <c r="F9" s="294" t="s">
        <v>26</v>
      </c>
      <c r="G9" s="294" t="s">
        <v>33</v>
      </c>
      <c r="H9" s="294" t="s">
        <v>25</v>
      </c>
      <c r="I9" s="279" t="s">
        <v>54</v>
      </c>
      <c r="J9" s="280"/>
      <c r="K9" s="280"/>
      <c r="L9" s="280"/>
      <c r="M9" s="280"/>
      <c r="N9" s="280"/>
      <c r="O9" s="281"/>
      <c r="P9" s="298" t="s">
        <v>27</v>
      </c>
      <c r="Q9" s="296" t="s">
        <v>28</v>
      </c>
      <c r="R9" s="302" t="s">
        <v>55</v>
      </c>
      <c r="S9" s="40"/>
      <c r="T9" s="40"/>
      <c r="U9" s="41"/>
      <c r="V9" s="42"/>
      <c r="W9" s="43"/>
    </row>
    <row r="10" spans="1:22" s="4" customFormat="1" ht="16.5" customHeight="1">
      <c r="A10" s="295"/>
      <c r="B10" s="295"/>
      <c r="C10" s="295"/>
      <c r="D10" s="309"/>
      <c r="E10" s="295"/>
      <c r="F10" s="295"/>
      <c r="G10" s="295"/>
      <c r="H10" s="295"/>
      <c r="I10" s="28">
        <v>1</v>
      </c>
      <c r="J10" s="28">
        <v>2</v>
      </c>
      <c r="K10" s="28">
        <v>3</v>
      </c>
      <c r="L10" s="28"/>
      <c r="M10" s="28">
        <v>4</v>
      </c>
      <c r="N10" s="28">
        <v>5</v>
      </c>
      <c r="O10" s="28">
        <v>6</v>
      </c>
      <c r="P10" s="299"/>
      <c r="Q10" s="297"/>
      <c r="R10" s="303"/>
      <c r="S10" s="44"/>
      <c r="T10" s="44"/>
      <c r="V10" s="45"/>
    </row>
    <row r="11" spans="1:22" s="1" customFormat="1" ht="15.75" customHeight="1">
      <c r="A11" s="271" t="s">
        <v>82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U11" s="34"/>
      <c r="V11" s="35"/>
    </row>
    <row r="12" spans="1:23" s="5" customFormat="1" ht="18.75" customHeight="1">
      <c r="A12" s="24">
        <v>6</v>
      </c>
      <c r="B12" s="25"/>
      <c r="C12" s="26" t="s">
        <v>139</v>
      </c>
      <c r="D12" s="27">
        <v>2003</v>
      </c>
      <c r="E12" s="26" t="s">
        <v>75</v>
      </c>
      <c r="F12" s="240"/>
      <c r="G12" s="60" t="e">
        <f>LOOKUP(F12,$S$2:$AB$2,$S$1:$AB$1)</f>
        <v>#N/A</v>
      </c>
      <c r="H12" s="26" t="s">
        <v>59</v>
      </c>
      <c r="I12" s="25"/>
      <c r="J12" s="25"/>
      <c r="K12" s="25"/>
      <c r="L12" s="29"/>
      <c r="M12" s="25"/>
      <c r="N12" s="25"/>
      <c r="O12" s="25"/>
      <c r="P12" s="25"/>
      <c r="Q12" s="25"/>
      <c r="R12" s="46"/>
      <c r="S12" s="48"/>
      <c r="T12" s="48"/>
      <c r="U12" s="51"/>
      <c r="W12" s="50"/>
    </row>
    <row r="13" spans="1:22" s="1" customFormat="1" ht="15.75" customHeight="1">
      <c r="A13" s="271" t="s">
        <v>70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U13" s="34"/>
      <c r="V13" s="35"/>
    </row>
    <row r="14" spans="1:24" s="5" customFormat="1" ht="18.75" customHeight="1">
      <c r="A14" s="24">
        <v>1</v>
      </c>
      <c r="B14" s="25"/>
      <c r="C14" s="26" t="s">
        <v>289</v>
      </c>
      <c r="D14" s="27">
        <v>1997</v>
      </c>
      <c r="E14" s="61" t="s">
        <v>290</v>
      </c>
      <c r="F14" s="62"/>
      <c r="G14" s="60" t="e">
        <f>LOOKUP(F14,$AE$3:$AL$3,$AE$1:$AL$1)</f>
        <v>#N/A</v>
      </c>
      <c r="H14" s="151" t="s">
        <v>59</v>
      </c>
      <c r="I14" s="25"/>
      <c r="J14" s="25"/>
      <c r="K14" s="25"/>
      <c r="L14" s="29"/>
      <c r="M14" s="25"/>
      <c r="N14" s="25"/>
      <c r="O14" s="25"/>
      <c r="P14" s="25"/>
      <c r="Q14" s="25"/>
      <c r="R14" s="46"/>
      <c r="T14" s="47"/>
      <c r="U14" s="48"/>
      <c r="V14" s="49"/>
      <c r="X14" s="50"/>
    </row>
    <row r="15" spans="1:24" s="5" customFormat="1" ht="18.75" customHeight="1">
      <c r="A15" s="24">
        <v>2</v>
      </c>
      <c r="B15" s="25"/>
      <c r="C15" s="26"/>
      <c r="D15" s="27"/>
      <c r="E15" s="61"/>
      <c r="F15" s="27"/>
      <c r="G15" s="25" t="e">
        <f>#N/A</f>
        <v>#N/A</v>
      </c>
      <c r="H15" s="151"/>
      <c r="I15" s="25"/>
      <c r="J15" s="25"/>
      <c r="K15" s="25"/>
      <c r="L15" s="29"/>
      <c r="M15" s="25"/>
      <c r="N15" s="25"/>
      <c r="O15" s="25"/>
      <c r="P15" s="25"/>
      <c r="Q15" s="25"/>
      <c r="R15" s="46"/>
      <c r="U15" s="48"/>
      <c r="V15" s="49"/>
      <c r="X15" s="50"/>
    </row>
    <row r="16" spans="1:24" s="5" customFormat="1" ht="18.75" customHeight="1">
      <c r="A16" s="24">
        <v>3</v>
      </c>
      <c r="B16" s="25"/>
      <c r="C16" s="26"/>
      <c r="D16" s="27"/>
      <c r="E16" s="26"/>
      <c r="F16" s="27"/>
      <c r="G16" s="25" t="e">
        <f>#N/A</f>
        <v>#N/A</v>
      </c>
      <c r="H16" s="26"/>
      <c r="I16" s="25"/>
      <c r="J16" s="25"/>
      <c r="K16" s="25"/>
      <c r="L16" s="29"/>
      <c r="M16" s="25"/>
      <c r="N16" s="25"/>
      <c r="O16" s="25"/>
      <c r="P16" s="25"/>
      <c r="Q16" s="25"/>
      <c r="R16" s="46"/>
      <c r="U16" s="48"/>
      <c r="V16" s="49"/>
      <c r="X16" s="50"/>
    </row>
    <row r="17" spans="1:22" s="1" customFormat="1" ht="18.75" customHeight="1">
      <c r="A17" s="266" t="s">
        <v>53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U17" s="36"/>
      <c r="V17" s="37"/>
    </row>
    <row r="18" spans="1:21" s="2" customFormat="1" ht="13.5" customHeight="1">
      <c r="A18" s="12"/>
      <c r="B18" s="19"/>
      <c r="C18" s="20"/>
      <c r="D18" s="21"/>
      <c r="E18" s="22"/>
      <c r="F18" s="314"/>
      <c r="G18" s="314"/>
      <c r="H18" s="23"/>
      <c r="I18" s="315"/>
      <c r="J18" s="315"/>
      <c r="K18" s="323" t="s">
        <v>281</v>
      </c>
      <c r="L18" s="323"/>
      <c r="M18" s="323"/>
      <c r="N18" s="323"/>
      <c r="O18" s="323"/>
      <c r="P18" s="323"/>
      <c r="Q18" s="323"/>
      <c r="R18" s="323"/>
      <c r="S18" s="38"/>
      <c r="T18" s="38"/>
      <c r="U18" s="39"/>
    </row>
    <row r="19" spans="1:23" s="3" customFormat="1" ht="15.75" customHeight="1">
      <c r="A19" s="294" t="s">
        <v>28</v>
      </c>
      <c r="B19" s="294" t="s">
        <v>18</v>
      </c>
      <c r="C19" s="294" t="s">
        <v>19</v>
      </c>
      <c r="D19" s="308" t="s">
        <v>48</v>
      </c>
      <c r="E19" s="294" t="s">
        <v>21</v>
      </c>
      <c r="F19" s="294" t="s">
        <v>26</v>
      </c>
      <c r="G19" s="294" t="s">
        <v>33</v>
      </c>
      <c r="H19" s="294" t="s">
        <v>25</v>
      </c>
      <c r="I19" s="279" t="s">
        <v>54</v>
      </c>
      <c r="J19" s="280"/>
      <c r="K19" s="280"/>
      <c r="L19" s="280"/>
      <c r="M19" s="280"/>
      <c r="N19" s="280"/>
      <c r="O19" s="281"/>
      <c r="P19" s="298" t="s">
        <v>27</v>
      </c>
      <c r="Q19" s="296" t="s">
        <v>28</v>
      </c>
      <c r="R19" s="302" t="s">
        <v>55</v>
      </c>
      <c r="S19" s="40"/>
      <c r="T19" s="40"/>
      <c r="U19" s="41"/>
      <c r="V19" s="42"/>
      <c r="W19" s="43"/>
    </row>
    <row r="20" spans="1:22" s="4" customFormat="1" ht="16.5" customHeight="1">
      <c r="A20" s="295"/>
      <c r="B20" s="295"/>
      <c r="C20" s="295"/>
      <c r="D20" s="309"/>
      <c r="E20" s="295"/>
      <c r="F20" s="295"/>
      <c r="G20" s="295"/>
      <c r="H20" s="295"/>
      <c r="I20" s="28">
        <v>1</v>
      </c>
      <c r="J20" s="28">
        <v>2</v>
      </c>
      <c r="K20" s="28">
        <v>3</v>
      </c>
      <c r="L20" s="28"/>
      <c r="M20" s="28">
        <v>4</v>
      </c>
      <c r="N20" s="28">
        <v>5</v>
      </c>
      <c r="O20" s="28">
        <v>6</v>
      </c>
      <c r="P20" s="299"/>
      <c r="Q20" s="297"/>
      <c r="R20" s="303"/>
      <c r="S20" s="44"/>
      <c r="T20" s="44"/>
      <c r="V20" s="45"/>
    </row>
    <row r="21" spans="1:22" s="1" customFormat="1" ht="15.75" customHeight="1">
      <c r="A21" s="271" t="s">
        <v>305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U21" s="34"/>
      <c r="V21" s="35"/>
    </row>
    <row r="22" spans="1:24" s="5" customFormat="1" ht="18.75" customHeight="1">
      <c r="A22" s="24">
        <v>1</v>
      </c>
      <c r="B22" s="25"/>
      <c r="C22" s="26" t="s">
        <v>356</v>
      </c>
      <c r="D22" s="27">
        <v>2003</v>
      </c>
      <c r="E22" s="26" t="s">
        <v>91</v>
      </c>
      <c r="F22" s="27">
        <v>4.96</v>
      </c>
      <c r="G22" s="25" t="str">
        <f>LOOKUP(F22,$S$3:$AB$3,$S$1:$AB$1)</f>
        <v>2юн</v>
      </c>
      <c r="H22" s="26" t="s">
        <v>78</v>
      </c>
      <c r="I22" s="25" t="s">
        <v>516</v>
      </c>
      <c r="J22" s="25">
        <v>4.96</v>
      </c>
      <c r="K22" s="25">
        <v>4.73</v>
      </c>
      <c r="L22" s="29"/>
      <c r="M22" s="25" t="s">
        <v>518</v>
      </c>
      <c r="N22" s="25" t="s">
        <v>518</v>
      </c>
      <c r="O22" s="25" t="s">
        <v>518</v>
      </c>
      <c r="P22" s="25"/>
      <c r="Q22" s="25"/>
      <c r="R22" s="46"/>
      <c r="T22" s="47"/>
      <c r="U22" s="48"/>
      <c r="V22" s="49"/>
      <c r="X22" s="50"/>
    </row>
    <row r="23" spans="1:24" s="5" customFormat="1" ht="18.75" customHeight="1">
      <c r="A23" s="24">
        <v>2</v>
      </c>
      <c r="B23" s="25">
        <v>257</v>
      </c>
      <c r="C23" s="26" t="s">
        <v>307</v>
      </c>
      <c r="D23" s="27">
        <v>2006</v>
      </c>
      <c r="E23" s="26" t="s">
        <v>75</v>
      </c>
      <c r="F23" s="27">
        <v>4.85</v>
      </c>
      <c r="G23" s="25" t="str">
        <f>LOOKUP(F23,$S$3:$AB$3,$S$1:$AB$1)</f>
        <v>2юн</v>
      </c>
      <c r="H23" s="26" t="s">
        <v>292</v>
      </c>
      <c r="I23" s="25" t="s">
        <v>516</v>
      </c>
      <c r="J23" s="25">
        <v>4.85</v>
      </c>
      <c r="K23" s="25" t="s">
        <v>516</v>
      </c>
      <c r="L23" s="29"/>
      <c r="M23" s="25">
        <v>4.76</v>
      </c>
      <c r="N23" s="25">
        <v>4.7</v>
      </c>
      <c r="O23" s="25" t="s">
        <v>516</v>
      </c>
      <c r="P23" s="25"/>
      <c r="Q23" s="25"/>
      <c r="R23" s="46"/>
      <c r="U23" s="48"/>
      <c r="V23" s="49"/>
      <c r="X23" s="50"/>
    </row>
    <row r="24" spans="1:24" s="5" customFormat="1" ht="18.75" customHeight="1">
      <c r="A24" s="24">
        <v>3</v>
      </c>
      <c r="B24" s="25">
        <v>799</v>
      </c>
      <c r="C24" s="26" t="s">
        <v>308</v>
      </c>
      <c r="D24" s="27">
        <v>2008</v>
      </c>
      <c r="E24" s="26" t="s">
        <v>91</v>
      </c>
      <c r="F24" s="27">
        <v>4.15</v>
      </c>
      <c r="G24" s="25" t="str">
        <f>LOOKUP(F24,$S$3:$AB$3,$S$1:$AB$1)</f>
        <v>3юн</v>
      </c>
      <c r="H24" s="26" t="s">
        <v>159</v>
      </c>
      <c r="I24" s="25">
        <v>4.08</v>
      </c>
      <c r="J24" s="25">
        <v>4.15</v>
      </c>
      <c r="K24" s="25">
        <v>3.75</v>
      </c>
      <c r="L24" s="29"/>
      <c r="M24" s="25">
        <v>3.88</v>
      </c>
      <c r="N24" s="25" t="s">
        <v>518</v>
      </c>
      <c r="O24" s="25" t="s">
        <v>518</v>
      </c>
      <c r="P24" s="25"/>
      <c r="Q24" s="25"/>
      <c r="R24" s="46"/>
      <c r="U24" s="48"/>
      <c r="V24" s="51"/>
      <c r="X24" s="50"/>
    </row>
    <row r="25" spans="1:24" s="5" customFormat="1" ht="18.75" customHeight="1">
      <c r="A25" s="24"/>
      <c r="B25" s="25">
        <v>734</v>
      </c>
      <c r="C25" s="26" t="s">
        <v>306</v>
      </c>
      <c r="D25" s="27">
        <v>2003</v>
      </c>
      <c r="E25" s="26" t="s">
        <v>77</v>
      </c>
      <c r="F25" s="27">
        <v>0</v>
      </c>
      <c r="G25" s="25"/>
      <c r="H25" s="26" t="s">
        <v>170</v>
      </c>
      <c r="I25" s="25" t="s">
        <v>516</v>
      </c>
      <c r="J25" s="25" t="s">
        <v>516</v>
      </c>
      <c r="K25" s="25" t="s">
        <v>516</v>
      </c>
      <c r="L25" s="29"/>
      <c r="M25" s="25" t="s">
        <v>516</v>
      </c>
      <c r="N25" s="25" t="s">
        <v>516</v>
      </c>
      <c r="O25" s="25" t="s">
        <v>516</v>
      </c>
      <c r="P25" s="25"/>
      <c r="Q25" s="25"/>
      <c r="R25" s="46"/>
      <c r="U25" s="48"/>
      <c r="V25" s="49"/>
      <c r="X25" s="50"/>
    </row>
    <row r="26" spans="1:22" s="1" customFormat="1" ht="15.75" customHeight="1">
      <c r="A26" s="271" t="s">
        <v>309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U26" s="34"/>
      <c r="V26" s="35"/>
    </row>
    <row r="27" spans="1:24" s="5" customFormat="1" ht="18.75" customHeight="1">
      <c r="A27" s="24">
        <v>1</v>
      </c>
      <c r="B27" s="25">
        <v>17</v>
      </c>
      <c r="C27" s="26" t="s">
        <v>311</v>
      </c>
      <c r="D27" s="27">
        <v>2002</v>
      </c>
      <c r="E27" s="26" t="s">
        <v>77</v>
      </c>
      <c r="F27" s="27">
        <v>6.06</v>
      </c>
      <c r="G27" s="25">
        <f>LOOKUP(F27,$S$3:$AB$3,$S$1:$AB$1)</f>
        <v>2</v>
      </c>
      <c r="H27" s="26" t="s">
        <v>312</v>
      </c>
      <c r="I27" s="25">
        <v>6.06</v>
      </c>
      <c r="J27" s="25" t="s">
        <v>516</v>
      </c>
      <c r="K27" s="25" t="s">
        <v>518</v>
      </c>
      <c r="L27" s="29"/>
      <c r="M27" s="25" t="s">
        <v>518</v>
      </c>
      <c r="N27" s="25" t="s">
        <v>518</v>
      </c>
      <c r="O27" s="25" t="s">
        <v>518</v>
      </c>
      <c r="P27" s="25"/>
      <c r="Q27" s="25"/>
      <c r="R27" s="46"/>
      <c r="U27" s="48"/>
      <c r="V27" s="49"/>
      <c r="X27" s="50"/>
    </row>
    <row r="28" spans="1:24" s="5" customFormat="1" ht="18.75" customHeight="1">
      <c r="A28" s="24">
        <v>2</v>
      </c>
      <c r="B28" s="25">
        <v>22</v>
      </c>
      <c r="C28" s="26" t="s">
        <v>310</v>
      </c>
      <c r="D28" s="27">
        <v>2001</v>
      </c>
      <c r="E28" s="26" t="s">
        <v>77</v>
      </c>
      <c r="F28" s="27">
        <v>5.32</v>
      </c>
      <c r="G28" s="25" t="str">
        <f>LOOKUP(F28,$S$3:$AB$3,$S$1:$AB$1)</f>
        <v>1юн</v>
      </c>
      <c r="H28" s="26" t="s">
        <v>170</v>
      </c>
      <c r="I28" s="25" t="s">
        <v>516</v>
      </c>
      <c r="J28" s="25" t="s">
        <v>516</v>
      </c>
      <c r="K28" s="25">
        <v>5.26</v>
      </c>
      <c r="L28" s="29"/>
      <c r="M28" s="25">
        <v>5.32</v>
      </c>
      <c r="N28" s="25">
        <v>4.97</v>
      </c>
      <c r="O28" s="25" t="s">
        <v>518</v>
      </c>
      <c r="P28" s="25"/>
      <c r="Q28" s="25"/>
      <c r="R28" s="46"/>
      <c r="U28" s="48"/>
      <c r="V28" s="49"/>
      <c r="X28" s="50"/>
    </row>
    <row r="29" spans="1:38" s="1" customFormat="1" ht="18" customHeight="1">
      <c r="A29" s="266" t="s">
        <v>63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36"/>
      <c r="T29" s="36"/>
      <c r="U29" s="36"/>
      <c r="V29" s="37"/>
      <c r="AB29" s="69"/>
      <c r="AE29" s="14"/>
      <c r="AF29" s="14"/>
      <c r="AG29" s="14"/>
      <c r="AH29" s="14"/>
      <c r="AI29" s="14"/>
      <c r="AJ29" s="14"/>
      <c r="AK29" s="14"/>
      <c r="AL29" s="14"/>
    </row>
    <row r="30" spans="1:38" s="2" customFormat="1" ht="13.5" customHeight="1">
      <c r="A30" s="12"/>
      <c r="B30" s="19"/>
      <c r="C30" s="20"/>
      <c r="D30" s="21"/>
      <c r="E30" s="22"/>
      <c r="F30" s="314"/>
      <c r="G30" s="314"/>
      <c r="H30" s="23"/>
      <c r="I30" s="315"/>
      <c r="J30" s="315"/>
      <c r="K30" s="289" t="s">
        <v>293</v>
      </c>
      <c r="L30" s="289"/>
      <c r="M30" s="289"/>
      <c r="N30" s="289"/>
      <c r="O30" s="289"/>
      <c r="P30" s="289"/>
      <c r="Q30" s="289"/>
      <c r="R30" s="289"/>
      <c r="S30" s="38"/>
      <c r="T30" s="38"/>
      <c r="U30" s="38"/>
      <c r="V30" s="39"/>
      <c r="AB30" s="70"/>
      <c r="AE30" s="70"/>
      <c r="AF30" s="70"/>
      <c r="AG30" s="70"/>
      <c r="AH30" s="70"/>
      <c r="AI30" s="70"/>
      <c r="AJ30" s="70"/>
      <c r="AK30" s="70"/>
      <c r="AL30" s="70"/>
    </row>
    <row r="31" spans="1:38" s="3" customFormat="1" ht="15.75" customHeight="1">
      <c r="A31" s="306" t="s">
        <v>28</v>
      </c>
      <c r="B31" s="306" t="s">
        <v>18</v>
      </c>
      <c r="C31" s="306" t="s">
        <v>19</v>
      </c>
      <c r="D31" s="307" t="s">
        <v>48</v>
      </c>
      <c r="E31" s="306" t="s">
        <v>21</v>
      </c>
      <c r="F31" s="306" t="s">
        <v>26</v>
      </c>
      <c r="G31" s="306" t="s">
        <v>33</v>
      </c>
      <c r="H31" s="306" t="s">
        <v>25</v>
      </c>
      <c r="I31" s="264" t="s">
        <v>54</v>
      </c>
      <c r="J31" s="264"/>
      <c r="K31" s="264"/>
      <c r="L31" s="264"/>
      <c r="M31" s="264"/>
      <c r="N31" s="264"/>
      <c r="O31" s="264"/>
      <c r="P31" s="312" t="s">
        <v>27</v>
      </c>
      <c r="Q31" s="300" t="s">
        <v>28</v>
      </c>
      <c r="R31" s="301" t="s">
        <v>55</v>
      </c>
      <c r="S31" s="40"/>
      <c r="T31" s="40"/>
      <c r="U31" s="40"/>
      <c r="V31" s="41"/>
      <c r="W31" s="42"/>
      <c r="X31" s="43"/>
      <c r="AB31" s="71"/>
      <c r="AE31" s="72"/>
      <c r="AF31" s="72"/>
      <c r="AG31" s="72"/>
      <c r="AH31" s="72"/>
      <c r="AI31" s="72"/>
      <c r="AJ31" s="72"/>
      <c r="AK31" s="72"/>
      <c r="AL31" s="72"/>
    </row>
    <row r="32" spans="1:38" s="4" customFormat="1" ht="16.5" customHeight="1">
      <c r="A32" s="306"/>
      <c r="B32" s="306"/>
      <c r="C32" s="306"/>
      <c r="D32" s="307"/>
      <c r="E32" s="306"/>
      <c r="F32" s="306"/>
      <c r="G32" s="306"/>
      <c r="H32" s="306"/>
      <c r="I32" s="28">
        <v>1</v>
      </c>
      <c r="J32" s="28">
        <v>2</v>
      </c>
      <c r="K32" s="28">
        <v>3</v>
      </c>
      <c r="L32" s="28"/>
      <c r="M32" s="28">
        <v>4</v>
      </c>
      <c r="N32" s="28">
        <v>5</v>
      </c>
      <c r="O32" s="28">
        <v>6</v>
      </c>
      <c r="P32" s="312"/>
      <c r="Q32" s="300"/>
      <c r="R32" s="301"/>
      <c r="S32" s="44"/>
      <c r="T32" s="44"/>
      <c r="U32" s="44"/>
      <c r="W32" s="45"/>
      <c r="AB32" s="73"/>
      <c r="AE32" s="74"/>
      <c r="AF32" s="74"/>
      <c r="AG32" s="74"/>
      <c r="AH32" s="74"/>
      <c r="AI32" s="74"/>
      <c r="AJ32" s="74"/>
      <c r="AK32" s="74"/>
      <c r="AL32" s="74"/>
    </row>
    <row r="33" spans="1:38" s="56" customFormat="1" ht="21.75" customHeight="1">
      <c r="A33" s="310" t="s">
        <v>294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S33" s="65"/>
      <c r="T33" s="65"/>
      <c r="U33" s="65"/>
      <c r="V33" s="66"/>
      <c r="X33" s="67"/>
      <c r="AB33" s="75"/>
      <c r="AE33" s="76"/>
      <c r="AF33" s="76"/>
      <c r="AG33" s="76"/>
      <c r="AH33" s="76"/>
      <c r="AI33" s="76"/>
      <c r="AJ33" s="76"/>
      <c r="AK33" s="76"/>
      <c r="AL33" s="76"/>
    </row>
    <row r="34" spans="1:38" s="56" customFormat="1" ht="21.75" customHeight="1">
      <c r="A34" s="59">
        <v>1</v>
      </c>
      <c r="B34" s="60">
        <v>782</v>
      </c>
      <c r="C34" s="61" t="s">
        <v>295</v>
      </c>
      <c r="D34" s="62">
        <v>2003</v>
      </c>
      <c r="E34" s="61" t="s">
        <v>77</v>
      </c>
      <c r="F34" s="239">
        <v>12.81</v>
      </c>
      <c r="G34" s="60">
        <f>LOOKUP(F34,$AE$3:$AL$3,$AE$1:$AL$1)</f>
        <v>1</v>
      </c>
      <c r="H34" s="61" t="s">
        <v>170</v>
      </c>
      <c r="I34" s="60">
        <v>10.68</v>
      </c>
      <c r="J34" s="60">
        <v>10.45</v>
      </c>
      <c r="K34" s="60">
        <v>12.81</v>
      </c>
      <c r="L34" s="64"/>
      <c r="M34" s="60">
        <v>10.63</v>
      </c>
      <c r="N34" s="60" t="s">
        <v>516</v>
      </c>
      <c r="O34" s="60">
        <v>10.72</v>
      </c>
      <c r="P34" s="60"/>
      <c r="Q34" s="60"/>
      <c r="S34" s="65"/>
      <c r="T34" s="65"/>
      <c r="U34" s="65"/>
      <c r="V34" s="68"/>
      <c r="X34" s="67"/>
      <c r="AB34" s="75"/>
      <c r="AE34" s="76"/>
      <c r="AF34" s="76"/>
      <c r="AG34" s="76"/>
      <c r="AH34" s="76"/>
      <c r="AI34" s="76"/>
      <c r="AJ34" s="76"/>
      <c r="AK34" s="76"/>
      <c r="AL34" s="76"/>
    </row>
    <row r="35" spans="1:38" s="56" customFormat="1" ht="21.75" customHeight="1">
      <c r="A35" s="59">
        <v>2</v>
      </c>
      <c r="B35" s="60">
        <v>49</v>
      </c>
      <c r="C35" s="61" t="s">
        <v>139</v>
      </c>
      <c r="D35" s="62">
        <v>2003</v>
      </c>
      <c r="E35" s="61" t="s">
        <v>75</v>
      </c>
      <c r="F35" s="239">
        <v>10.8</v>
      </c>
      <c r="G35" s="60">
        <f>LOOKUP(F35,$AE$3:$AL$3,$AE$1:$AL$1)</f>
        <v>2</v>
      </c>
      <c r="H35" s="61" t="s">
        <v>59</v>
      </c>
      <c r="I35" s="60">
        <v>10.12</v>
      </c>
      <c r="J35" s="60">
        <v>10.4</v>
      </c>
      <c r="K35" s="60">
        <v>10.8</v>
      </c>
      <c r="L35" s="64"/>
      <c r="M35" s="60">
        <v>10.18</v>
      </c>
      <c r="N35" s="60">
        <v>10.35</v>
      </c>
      <c r="O35" s="60">
        <v>10.56</v>
      </c>
      <c r="P35" s="60"/>
      <c r="Q35" s="60"/>
      <c r="S35" s="65"/>
      <c r="T35" s="65"/>
      <c r="U35" s="65"/>
      <c r="V35" s="68"/>
      <c r="X35" s="67"/>
      <c r="AB35" s="75"/>
      <c r="AE35" s="76"/>
      <c r="AF35" s="76"/>
      <c r="AG35" s="76"/>
      <c r="AH35" s="76"/>
      <c r="AI35" s="76"/>
      <c r="AJ35" s="76"/>
      <c r="AK35" s="76"/>
      <c r="AL35" s="76"/>
    </row>
    <row r="36" spans="1:38" s="56" customFormat="1" ht="21.75" customHeight="1">
      <c r="A36" s="59">
        <v>3</v>
      </c>
      <c r="B36" s="60">
        <v>726</v>
      </c>
      <c r="C36" s="61" t="s">
        <v>296</v>
      </c>
      <c r="D36" s="62">
        <v>2005</v>
      </c>
      <c r="E36" s="61" t="s">
        <v>75</v>
      </c>
      <c r="F36" s="239">
        <v>5.35</v>
      </c>
      <c r="G36" s="60" t="str">
        <f>LOOKUP(F36,$AE$2:$AL$2,$AE$1:$AL$1)</f>
        <v>бр</v>
      </c>
      <c r="H36" s="61" t="s">
        <v>59</v>
      </c>
      <c r="I36" s="60">
        <v>4.82</v>
      </c>
      <c r="J36" s="60">
        <v>4.7</v>
      </c>
      <c r="K36" s="60">
        <v>4.22</v>
      </c>
      <c r="L36" s="64"/>
      <c r="M36" s="60"/>
      <c r="N36" s="60"/>
      <c r="O36" s="60"/>
      <c r="P36" s="60"/>
      <c r="Q36" s="60"/>
      <c r="S36" s="65"/>
      <c r="T36" s="65"/>
      <c r="U36" s="65"/>
      <c r="V36" s="68"/>
      <c r="X36" s="67"/>
      <c r="AB36" s="75"/>
      <c r="AE36" s="76"/>
      <c r="AF36" s="76"/>
      <c r="AG36" s="76"/>
      <c r="AH36" s="76"/>
      <c r="AI36" s="76"/>
      <c r="AJ36" s="76"/>
      <c r="AK36" s="76"/>
      <c r="AL36" s="76"/>
    </row>
    <row r="37" spans="1:38" s="56" customFormat="1" ht="21.75" customHeight="1">
      <c r="A37" s="310" t="s">
        <v>299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S37" s="65"/>
      <c r="T37" s="65"/>
      <c r="U37" s="65"/>
      <c r="V37" s="66"/>
      <c r="X37" s="67"/>
      <c r="AB37" s="75"/>
      <c r="AE37" s="76"/>
      <c r="AF37" s="76"/>
      <c r="AG37" s="76"/>
      <c r="AH37" s="76"/>
      <c r="AI37" s="76"/>
      <c r="AJ37" s="76"/>
      <c r="AK37" s="76"/>
      <c r="AL37" s="76"/>
    </row>
    <row r="38" spans="1:38" s="56" customFormat="1" ht="21.75" customHeight="1">
      <c r="A38" s="59">
        <v>1</v>
      </c>
      <c r="B38" s="60">
        <v>23</v>
      </c>
      <c r="C38" s="61" t="s">
        <v>298</v>
      </c>
      <c r="D38" s="62">
        <v>2001</v>
      </c>
      <c r="E38" s="61" t="s">
        <v>77</v>
      </c>
      <c r="F38" s="62">
        <v>12.17</v>
      </c>
      <c r="G38" s="60">
        <f>LOOKUP(F38,$AE$3:$AL$3,$AE$1:$AL$1)</f>
        <v>2</v>
      </c>
      <c r="H38" s="61" t="s">
        <v>170</v>
      </c>
      <c r="I38" s="60"/>
      <c r="J38" s="60"/>
      <c r="K38" s="60"/>
      <c r="L38" s="64"/>
      <c r="M38" s="60"/>
      <c r="N38" s="60"/>
      <c r="O38" s="60"/>
      <c r="P38" s="60"/>
      <c r="Q38" s="60"/>
      <c r="S38" s="65"/>
      <c r="T38" s="65"/>
      <c r="U38" s="65"/>
      <c r="V38" s="68"/>
      <c r="X38" s="67"/>
      <c r="AB38" s="75"/>
      <c r="AE38" s="76"/>
      <c r="AF38" s="76"/>
      <c r="AG38" s="76"/>
      <c r="AH38" s="76"/>
      <c r="AI38" s="76"/>
      <c r="AJ38" s="76"/>
      <c r="AK38" s="76"/>
      <c r="AL38" s="76"/>
    </row>
    <row r="39" spans="1:38" s="56" customFormat="1" ht="21.75" customHeight="1">
      <c r="A39" s="310" t="s">
        <v>297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S39" s="65"/>
      <c r="T39" s="65"/>
      <c r="U39" s="65"/>
      <c r="V39" s="66"/>
      <c r="X39" s="67"/>
      <c r="AB39" s="75"/>
      <c r="AE39" s="76"/>
      <c r="AF39" s="76"/>
      <c r="AG39" s="76"/>
      <c r="AH39" s="76"/>
      <c r="AI39" s="76"/>
      <c r="AJ39" s="76"/>
      <c r="AK39" s="76"/>
      <c r="AL39" s="76"/>
    </row>
    <row r="40" spans="1:38" s="56" customFormat="1" ht="21.75" customHeight="1">
      <c r="A40" s="59">
        <v>1</v>
      </c>
      <c r="B40" s="60">
        <v>109</v>
      </c>
      <c r="C40" s="61" t="s">
        <v>289</v>
      </c>
      <c r="D40" s="62">
        <v>1997</v>
      </c>
      <c r="E40" s="61" t="s">
        <v>207</v>
      </c>
      <c r="F40" s="62">
        <v>13.15</v>
      </c>
      <c r="G40" s="60">
        <f>LOOKUP(F40,$AE$3:$AL$3,$AE$1:$AL$1)</f>
        <v>1</v>
      </c>
      <c r="H40" s="61" t="s">
        <v>59</v>
      </c>
      <c r="I40" s="60"/>
      <c r="J40" s="60"/>
      <c r="K40" s="60"/>
      <c r="L40" s="64"/>
      <c r="M40" s="60"/>
      <c r="N40" s="60"/>
      <c r="O40" s="60"/>
      <c r="P40" s="60"/>
      <c r="Q40" s="60"/>
      <c r="S40" s="65"/>
      <c r="T40" s="65"/>
      <c r="U40" s="65"/>
      <c r="V40" s="68"/>
      <c r="X40" s="67"/>
      <c r="AB40" s="75"/>
      <c r="AE40" s="76"/>
      <c r="AF40" s="76"/>
      <c r="AG40" s="76"/>
      <c r="AH40" s="76"/>
      <c r="AI40" s="76"/>
      <c r="AJ40" s="76"/>
      <c r="AK40" s="76"/>
      <c r="AL40" s="76"/>
    </row>
    <row r="41" spans="1:38" s="5" customFormat="1" ht="20.25" customHeight="1">
      <c r="A41" s="266" t="s">
        <v>63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48"/>
      <c r="T41" s="48"/>
      <c r="U41" s="48"/>
      <c r="V41" s="49"/>
      <c r="X41" s="50"/>
      <c r="AB41" s="77"/>
      <c r="AE41" s="63"/>
      <c r="AF41" s="63"/>
      <c r="AG41" s="63"/>
      <c r="AH41" s="63"/>
      <c r="AI41" s="63"/>
      <c r="AJ41" s="63"/>
      <c r="AK41" s="63"/>
      <c r="AL41" s="63"/>
    </row>
    <row r="42" spans="1:38" s="5" customFormat="1" ht="20.25" customHeight="1">
      <c r="A42" s="294" t="s">
        <v>38</v>
      </c>
      <c r="B42" s="294" t="s">
        <v>18</v>
      </c>
      <c r="C42" s="294" t="s">
        <v>19</v>
      </c>
      <c r="D42" s="308" t="s">
        <v>48</v>
      </c>
      <c r="E42" s="294" t="s">
        <v>21</v>
      </c>
      <c r="F42" s="294" t="s">
        <v>26</v>
      </c>
      <c r="G42" s="294" t="s">
        <v>33</v>
      </c>
      <c r="H42" s="294" t="s">
        <v>25</v>
      </c>
      <c r="I42" s="279" t="s">
        <v>54</v>
      </c>
      <c r="J42" s="280"/>
      <c r="K42" s="280"/>
      <c r="L42" s="280"/>
      <c r="M42" s="280"/>
      <c r="N42" s="280"/>
      <c r="O42" s="281"/>
      <c r="P42" s="298" t="s">
        <v>27</v>
      </c>
      <c r="Q42" s="296" t="s">
        <v>28</v>
      </c>
      <c r="R42" s="302" t="s">
        <v>55</v>
      </c>
      <c r="S42" s="48"/>
      <c r="T42" s="48"/>
      <c r="U42" s="48"/>
      <c r="V42" s="51"/>
      <c r="X42" s="50"/>
      <c r="AB42" s="77"/>
      <c r="AE42" s="63"/>
      <c r="AF42" s="63"/>
      <c r="AG42" s="63"/>
      <c r="AH42" s="63"/>
      <c r="AI42" s="63"/>
      <c r="AJ42" s="63"/>
      <c r="AK42" s="63"/>
      <c r="AL42" s="63"/>
    </row>
    <row r="43" spans="1:38" s="5" customFormat="1" ht="20.25" customHeight="1">
      <c r="A43" s="295"/>
      <c r="B43" s="295"/>
      <c r="C43" s="295"/>
      <c r="D43" s="309"/>
      <c r="E43" s="295"/>
      <c r="F43" s="295"/>
      <c r="G43" s="295"/>
      <c r="H43" s="295"/>
      <c r="I43" s="28">
        <v>1</v>
      </c>
      <c r="J43" s="28">
        <v>2</v>
      </c>
      <c r="K43" s="28">
        <v>3</v>
      </c>
      <c r="L43" s="28"/>
      <c r="M43" s="28">
        <v>4</v>
      </c>
      <c r="N43" s="28">
        <v>5</v>
      </c>
      <c r="O43" s="28">
        <v>6</v>
      </c>
      <c r="P43" s="299"/>
      <c r="Q43" s="297"/>
      <c r="R43" s="303"/>
      <c r="S43" s="48"/>
      <c r="T43" s="48"/>
      <c r="U43" s="48"/>
      <c r="V43" s="51"/>
      <c r="X43" s="50"/>
      <c r="AB43" s="77"/>
      <c r="AE43" s="63"/>
      <c r="AF43" s="63"/>
      <c r="AG43" s="63"/>
      <c r="AH43" s="63"/>
      <c r="AI43" s="63"/>
      <c r="AJ43" s="63"/>
      <c r="AK43" s="63"/>
      <c r="AL43" s="63"/>
    </row>
    <row r="44" spans="1:38" s="5" customFormat="1" ht="19.5" customHeight="1">
      <c r="A44" s="271" t="s">
        <v>450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1"/>
      <c r="S44" s="48"/>
      <c r="T44" s="48"/>
      <c r="U44" s="48"/>
      <c r="V44" s="49"/>
      <c r="X44" s="50"/>
      <c r="AB44" s="77"/>
      <c r="AE44" s="63"/>
      <c r="AF44" s="63"/>
      <c r="AG44" s="63"/>
      <c r="AH44" s="63"/>
      <c r="AI44" s="63"/>
      <c r="AJ44" s="63"/>
      <c r="AK44" s="63"/>
      <c r="AL44" s="63"/>
    </row>
    <row r="45" spans="1:38" s="5" customFormat="1" ht="18.75" customHeight="1">
      <c r="A45" s="24">
        <v>1</v>
      </c>
      <c r="B45" s="25">
        <v>50</v>
      </c>
      <c r="C45" s="26" t="s">
        <v>452</v>
      </c>
      <c r="D45" s="27">
        <v>2000</v>
      </c>
      <c r="E45" s="26" t="s">
        <v>77</v>
      </c>
      <c r="F45" s="27"/>
      <c r="G45" s="25" t="e">
        <f aca="true" t="shared" si="0" ref="G45:G54">LOOKUP(F45,$AO$2:$AV$2,$AO$1:$AV$1)</f>
        <v>#N/A</v>
      </c>
      <c r="H45" s="26" t="s">
        <v>301</v>
      </c>
      <c r="I45" s="25"/>
      <c r="J45" s="25"/>
      <c r="K45" s="25"/>
      <c r="L45" s="29"/>
      <c r="M45" s="25"/>
      <c r="N45" s="25"/>
      <c r="O45" s="25"/>
      <c r="P45" s="25"/>
      <c r="Q45" s="25"/>
      <c r="R45" s="46"/>
      <c r="S45" s="48"/>
      <c r="T45" s="48"/>
      <c r="U45" s="48"/>
      <c r="V45" s="51"/>
      <c r="X45" s="50"/>
      <c r="AB45" s="77"/>
      <c r="AE45" s="63"/>
      <c r="AF45" s="63"/>
      <c r="AG45" s="63"/>
      <c r="AH45" s="63"/>
      <c r="AI45" s="63"/>
      <c r="AJ45" s="63"/>
      <c r="AK45" s="63"/>
      <c r="AL45" s="63"/>
    </row>
    <row r="46" spans="1:38" ht="18.75" customHeight="1">
      <c r="A46" s="24">
        <v>2</v>
      </c>
      <c r="B46" s="25">
        <v>75</v>
      </c>
      <c r="C46" s="26" t="s">
        <v>302</v>
      </c>
      <c r="D46" s="27">
        <v>2000</v>
      </c>
      <c r="E46" s="26" t="s">
        <v>145</v>
      </c>
      <c r="F46" s="27"/>
      <c r="G46" s="25" t="e">
        <f t="shared" si="0"/>
        <v>#N/A</v>
      </c>
      <c r="H46" s="26" t="s">
        <v>109</v>
      </c>
      <c r="I46" s="25"/>
      <c r="J46" s="25"/>
      <c r="K46" s="25"/>
      <c r="L46" s="29"/>
      <c r="M46" s="25"/>
      <c r="N46" s="25"/>
      <c r="O46" s="25"/>
      <c r="P46" s="25"/>
      <c r="Q46" s="25"/>
      <c r="R46" s="46"/>
      <c r="S46" s="11"/>
      <c r="T46" s="11"/>
      <c r="AB46" s="58"/>
      <c r="AE46" s="7"/>
      <c r="AF46" s="7"/>
      <c r="AG46" s="7"/>
      <c r="AH46" s="7"/>
      <c r="AI46" s="7"/>
      <c r="AJ46" s="7"/>
      <c r="AK46" s="7"/>
      <c r="AL46" s="7"/>
    </row>
    <row r="47" spans="1:38" s="5" customFormat="1" ht="18.75" customHeight="1">
      <c r="A47" s="24">
        <v>2</v>
      </c>
      <c r="B47" s="25"/>
      <c r="C47" s="26"/>
      <c r="D47" s="27"/>
      <c r="E47" s="26"/>
      <c r="F47" s="27"/>
      <c r="G47" s="25" t="e">
        <f>LOOKUP(F47,$AO$2:$AV$2,$AO$1:$AV$1)</f>
        <v>#N/A</v>
      </c>
      <c r="H47" s="26"/>
      <c r="I47" s="25"/>
      <c r="J47" s="25"/>
      <c r="K47" s="25"/>
      <c r="L47" s="29"/>
      <c r="M47" s="25"/>
      <c r="N47" s="25"/>
      <c r="O47" s="25"/>
      <c r="P47" s="25"/>
      <c r="Q47" s="25"/>
      <c r="R47" s="46"/>
      <c r="S47" s="48"/>
      <c r="T47" s="48"/>
      <c r="U47" s="48"/>
      <c r="V47" s="51"/>
      <c r="X47" s="50"/>
      <c r="AB47" s="77"/>
      <c r="AE47" s="63"/>
      <c r="AF47" s="63"/>
      <c r="AG47" s="63"/>
      <c r="AH47" s="63"/>
      <c r="AI47" s="63"/>
      <c r="AJ47" s="63"/>
      <c r="AK47" s="63"/>
      <c r="AL47" s="63"/>
    </row>
    <row r="48" spans="1:38" ht="18.75" customHeight="1">
      <c r="A48" s="24">
        <v>3</v>
      </c>
      <c r="B48" s="25"/>
      <c r="C48" s="26"/>
      <c r="D48" s="27"/>
      <c r="E48" s="26"/>
      <c r="F48" s="27"/>
      <c r="G48" s="25" t="e">
        <f>LOOKUP(F48,$AO$2:$AV$2,$AO$1:$AV$1)</f>
        <v>#N/A</v>
      </c>
      <c r="H48" s="26"/>
      <c r="I48" s="25"/>
      <c r="J48" s="25"/>
      <c r="K48" s="25"/>
      <c r="L48" s="29"/>
      <c r="M48" s="25"/>
      <c r="N48" s="25"/>
      <c r="O48" s="25"/>
      <c r="P48" s="25"/>
      <c r="Q48" s="25"/>
      <c r="R48" s="46"/>
      <c r="S48" s="11"/>
      <c r="T48" s="11"/>
      <c r="AB48" s="58"/>
      <c r="AE48" s="7"/>
      <c r="AF48" s="7"/>
      <c r="AG48" s="7"/>
      <c r="AH48" s="7"/>
      <c r="AI48" s="7"/>
      <c r="AJ48" s="7"/>
      <c r="AK48" s="7"/>
      <c r="AL48" s="7"/>
    </row>
    <row r="49" spans="1:38" ht="18.75" customHeight="1">
      <c r="A49" s="24">
        <v>4</v>
      </c>
      <c r="B49" s="25"/>
      <c r="C49" s="26"/>
      <c r="D49" s="27"/>
      <c r="E49" s="26"/>
      <c r="F49" s="27"/>
      <c r="G49" s="25" t="e">
        <f>LOOKUP(F49,$AO$2:$AV$2,$AO$1:$AV$1)</f>
        <v>#N/A</v>
      </c>
      <c r="H49" s="26"/>
      <c r="I49" s="25"/>
      <c r="J49" s="25"/>
      <c r="K49" s="25"/>
      <c r="L49" s="29"/>
      <c r="M49" s="25"/>
      <c r="N49" s="25"/>
      <c r="O49" s="25"/>
      <c r="P49" s="25"/>
      <c r="Q49" s="25"/>
      <c r="R49" s="46"/>
      <c r="S49" s="11"/>
      <c r="T49" s="11"/>
      <c r="AB49" s="58"/>
      <c r="AE49" s="7"/>
      <c r="AF49" s="7"/>
      <c r="AG49" s="7"/>
      <c r="AH49" s="7"/>
      <c r="AI49" s="7"/>
      <c r="AJ49" s="7"/>
      <c r="AK49" s="7"/>
      <c r="AL49" s="7"/>
    </row>
    <row r="50" spans="1:38" s="5" customFormat="1" ht="19.5" customHeight="1">
      <c r="A50" s="271" t="s">
        <v>451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1"/>
      <c r="S50" s="48"/>
      <c r="T50" s="48"/>
      <c r="U50" s="48"/>
      <c r="V50" s="49"/>
      <c r="X50" s="50"/>
      <c r="AB50" s="77"/>
      <c r="AE50" s="63"/>
      <c r="AF50" s="63"/>
      <c r="AG50" s="63"/>
      <c r="AH50" s="63"/>
      <c r="AI50" s="63"/>
      <c r="AJ50" s="63"/>
      <c r="AK50" s="63"/>
      <c r="AL50" s="63"/>
    </row>
    <row r="51" spans="1:38" ht="18.75" customHeight="1">
      <c r="A51" s="24">
        <v>1</v>
      </c>
      <c r="B51" s="25">
        <v>5</v>
      </c>
      <c r="C51" s="26" t="s">
        <v>303</v>
      </c>
      <c r="D51" s="27">
        <v>2005</v>
      </c>
      <c r="E51" s="26" t="s">
        <v>91</v>
      </c>
      <c r="F51" s="27"/>
      <c r="G51" s="25" t="e">
        <f t="shared" si="0"/>
        <v>#N/A</v>
      </c>
      <c r="H51" s="26" t="s">
        <v>304</v>
      </c>
      <c r="I51" s="25"/>
      <c r="J51" s="25"/>
      <c r="K51" s="25"/>
      <c r="L51" s="29"/>
      <c r="M51" s="25"/>
      <c r="N51" s="25"/>
      <c r="O51" s="25"/>
      <c r="P51" s="25"/>
      <c r="Q51" s="25"/>
      <c r="R51" s="46"/>
      <c r="S51" s="11"/>
      <c r="T51" s="11"/>
      <c r="AB51" s="58"/>
      <c r="AE51" s="7"/>
      <c r="AF51" s="7"/>
      <c r="AG51" s="7"/>
      <c r="AH51" s="7"/>
      <c r="AI51" s="7"/>
      <c r="AJ51" s="7"/>
      <c r="AK51" s="7"/>
      <c r="AL51" s="7"/>
    </row>
    <row r="52" spans="1:38" s="5" customFormat="1" ht="18.75" customHeight="1">
      <c r="A52" s="24">
        <v>2</v>
      </c>
      <c r="B52" s="25"/>
      <c r="C52" s="26"/>
      <c r="D52" s="27"/>
      <c r="E52" s="26"/>
      <c r="F52" s="27"/>
      <c r="G52" s="25" t="e">
        <f t="shared" si="0"/>
        <v>#N/A</v>
      </c>
      <c r="H52" s="26"/>
      <c r="I52" s="25"/>
      <c r="J52" s="25"/>
      <c r="K52" s="25"/>
      <c r="L52" s="29"/>
      <c r="M52" s="25"/>
      <c r="N52" s="25"/>
      <c r="O52" s="25"/>
      <c r="P52" s="25"/>
      <c r="Q52" s="25"/>
      <c r="R52" s="46"/>
      <c r="S52" s="48"/>
      <c r="T52" s="48"/>
      <c r="U52" s="48"/>
      <c r="V52" s="51"/>
      <c r="X52" s="50"/>
      <c r="AB52" s="77"/>
      <c r="AE52" s="63"/>
      <c r="AF52" s="63"/>
      <c r="AG52" s="63"/>
      <c r="AH52" s="63"/>
      <c r="AI52" s="63"/>
      <c r="AJ52" s="63"/>
      <c r="AK52" s="63"/>
      <c r="AL52" s="63"/>
    </row>
    <row r="53" spans="1:38" ht="18.75" customHeight="1">
      <c r="A53" s="24">
        <v>3</v>
      </c>
      <c r="B53" s="25"/>
      <c r="C53" s="26"/>
      <c r="D53" s="27"/>
      <c r="E53" s="26"/>
      <c r="F53" s="27"/>
      <c r="G53" s="25" t="e">
        <f t="shared" si="0"/>
        <v>#N/A</v>
      </c>
      <c r="H53" s="26"/>
      <c r="I53" s="25"/>
      <c r="J53" s="25"/>
      <c r="K53" s="25"/>
      <c r="L53" s="29"/>
      <c r="M53" s="25"/>
      <c r="N53" s="25"/>
      <c r="O53" s="25"/>
      <c r="P53" s="25"/>
      <c r="Q53" s="25"/>
      <c r="R53" s="46"/>
      <c r="S53" s="11"/>
      <c r="T53" s="11"/>
      <c r="AB53" s="58"/>
      <c r="AE53" s="7"/>
      <c r="AF53" s="7"/>
      <c r="AG53" s="7"/>
      <c r="AH53" s="7"/>
      <c r="AI53" s="7"/>
      <c r="AJ53" s="7"/>
      <c r="AK53" s="7"/>
      <c r="AL53" s="7"/>
    </row>
    <row r="54" spans="1:38" ht="18.75" customHeight="1">
      <c r="A54" s="24">
        <v>4</v>
      </c>
      <c r="B54" s="25"/>
      <c r="C54" s="26"/>
      <c r="D54" s="27"/>
      <c r="E54" s="26"/>
      <c r="F54" s="27"/>
      <c r="G54" s="25" t="e">
        <f t="shared" si="0"/>
        <v>#N/A</v>
      </c>
      <c r="H54" s="26"/>
      <c r="I54" s="25"/>
      <c r="J54" s="25"/>
      <c r="K54" s="25"/>
      <c r="L54" s="29"/>
      <c r="M54" s="25"/>
      <c r="N54" s="25"/>
      <c r="O54" s="25"/>
      <c r="P54" s="25"/>
      <c r="Q54" s="25"/>
      <c r="R54" s="46"/>
      <c r="S54" s="11"/>
      <c r="T54" s="11"/>
      <c r="AB54" s="58"/>
      <c r="AE54" s="7"/>
      <c r="AF54" s="7"/>
      <c r="AG54" s="7"/>
      <c r="AH54" s="7"/>
      <c r="AI54" s="7"/>
      <c r="AJ54" s="7"/>
      <c r="AK54" s="7"/>
      <c r="AL54" s="7"/>
    </row>
  </sheetData>
  <sheetProtection/>
  <mergeCells count="80">
    <mergeCell ref="A1:Q1"/>
    <mergeCell ref="A2:Q2"/>
    <mergeCell ref="A3:Q3"/>
    <mergeCell ref="A4:Q4"/>
    <mergeCell ref="S4:AC4"/>
    <mergeCell ref="AE4:AM4"/>
    <mergeCell ref="AO4:AW4"/>
    <mergeCell ref="AY4:BH4"/>
    <mergeCell ref="D5:G5"/>
    <mergeCell ref="H5:Q5"/>
    <mergeCell ref="A7:R7"/>
    <mergeCell ref="F8:G8"/>
    <mergeCell ref="I8:J8"/>
    <mergeCell ref="K8:R8"/>
    <mergeCell ref="A9:A10"/>
    <mergeCell ref="B9:B10"/>
    <mergeCell ref="C9:C10"/>
    <mergeCell ref="D9:D10"/>
    <mergeCell ref="E9:E10"/>
    <mergeCell ref="F9:F10"/>
    <mergeCell ref="G9:G10"/>
    <mergeCell ref="H9:H10"/>
    <mergeCell ref="I9:O9"/>
    <mergeCell ref="P9:P10"/>
    <mergeCell ref="Q9:Q10"/>
    <mergeCell ref="R9:R10"/>
    <mergeCell ref="A11:Q11"/>
    <mergeCell ref="A13:Q13"/>
    <mergeCell ref="A17:R17"/>
    <mergeCell ref="F18:G18"/>
    <mergeCell ref="I18:J18"/>
    <mergeCell ref="K18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O19"/>
    <mergeCell ref="P19:P20"/>
    <mergeCell ref="Q19:Q20"/>
    <mergeCell ref="R19:R20"/>
    <mergeCell ref="A21:Q21"/>
    <mergeCell ref="A26:Q26"/>
    <mergeCell ref="A29:R29"/>
    <mergeCell ref="F30:G30"/>
    <mergeCell ref="I30:J30"/>
    <mergeCell ref="K30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O31"/>
    <mergeCell ref="P31:P32"/>
    <mergeCell ref="Q31:Q32"/>
    <mergeCell ref="R31:R32"/>
    <mergeCell ref="R42:R43"/>
    <mergeCell ref="A33:Q33"/>
    <mergeCell ref="A37:Q37"/>
    <mergeCell ref="A39:Q39"/>
    <mergeCell ref="A41:R41"/>
    <mergeCell ref="A42:A43"/>
    <mergeCell ref="B42:B43"/>
    <mergeCell ref="C42:C43"/>
    <mergeCell ref="D42:D43"/>
    <mergeCell ref="E42:E43"/>
    <mergeCell ref="A44:Q44"/>
    <mergeCell ref="A50:Q50"/>
    <mergeCell ref="G42:G43"/>
    <mergeCell ref="H42:H43"/>
    <mergeCell ref="I42:O42"/>
    <mergeCell ref="P42:P43"/>
    <mergeCell ref="Q42:Q43"/>
    <mergeCell ref="F42:F43"/>
  </mergeCells>
  <printOptions horizontalCentered="1"/>
  <pageMargins left="0.2" right="0.16" top="0.16" bottom="0.16" header="0.16" footer="0.16"/>
  <pageSetup fitToHeight="2" horizontalDpi="600" verticalDpi="600" orientation="landscape" paperSize="9" r:id="rId1"/>
  <rowBreaks count="3" manualBreakCount="3">
    <brk id="16" max="17" man="1"/>
    <brk id="28" max="17" man="1"/>
    <brk id="4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2020-07-27T07:36:10Z</cp:lastPrinted>
  <dcterms:created xsi:type="dcterms:W3CDTF">2012-01-29T11:02:14Z</dcterms:created>
  <dcterms:modified xsi:type="dcterms:W3CDTF">2020-07-27T07:36:31Z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