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420" windowHeight="11640" tabRatio="890" activeTab="3"/>
  </bookViews>
  <sheets>
    <sheet name="ДЕВУШКИ" sheetId="1" r:id="rId1"/>
    <sheet name="финал 100м ДЕВ" sheetId="2" state="hidden" r:id="rId2"/>
    <sheet name="финал 200м ДЕВ" sheetId="3" state="hidden" r:id="rId3"/>
    <sheet name="ЮНОШИ" sheetId="4" r:id="rId4"/>
    <sheet name="технические виды ДЕВ, Юн" sheetId="5" r:id="rId5"/>
    <sheet name="финал 100м ЮН" sheetId="6" state="hidden" r:id="rId6"/>
    <sheet name="финал 200м ЮН" sheetId="7" state="hidden" r:id="rId7"/>
  </sheets>
  <definedNames>
    <definedName name="_xlnm.Print_Area" localSheetId="0">'ДЕВУШКИ'!$A$1:$Q$242</definedName>
    <definedName name="_xlnm.Print_Area" localSheetId="4">'технические виды ДЕВ, Юн'!$A$1:$R$48</definedName>
    <definedName name="_xlnm.Print_Area" localSheetId="1">'финал 100м ДЕВ'!$A$1:$Q$34</definedName>
    <definedName name="_xlnm.Print_Area" localSheetId="5">'финал 100м ЮН'!$A$1:$Q$34</definedName>
    <definedName name="_xlnm.Print_Area" localSheetId="2">'финал 200м ДЕВ'!$A$1:$Q$33</definedName>
    <definedName name="_xlnm.Print_Area" localSheetId="6">'финал 200м ЮН'!$A$1:$Q$33</definedName>
    <definedName name="_xlnm.Print_Area" localSheetId="3">'ЮНОШИ'!$A$1:$Q$252</definedName>
  </definedNames>
  <calcPr fullCalcOnLoad="1"/>
</workbook>
</file>

<file path=xl/sharedStrings.xml><?xml version="1.0" encoding="utf-8"?>
<sst xmlns="http://schemas.openxmlformats.org/spreadsheetml/2006/main" count="2338" uniqueCount="560">
  <si>
    <t>г. Пенза</t>
  </si>
  <si>
    <t>Место</t>
  </si>
  <si>
    <t>Ф.И. участника</t>
  </si>
  <si>
    <t>Дата рождения</t>
  </si>
  <si>
    <t>Организация</t>
  </si>
  <si>
    <t>Забеги</t>
  </si>
  <si>
    <t>Финал</t>
  </si>
  <si>
    <t>Выполн.разряд</t>
  </si>
  <si>
    <t>Ф.И.О. тренера</t>
  </si>
  <si>
    <t>Результат</t>
  </si>
  <si>
    <t>Лучший результат</t>
  </si>
  <si>
    <t>Нагрд №</t>
  </si>
  <si>
    <t>КМС</t>
  </si>
  <si>
    <t>МС</t>
  </si>
  <si>
    <t>начало:</t>
  </si>
  <si>
    <t>Выполн. разряд</t>
  </si>
  <si>
    <t>1ю</t>
  </si>
  <si>
    <t>2ю</t>
  </si>
  <si>
    <t>3ю</t>
  </si>
  <si>
    <t>б/р</t>
  </si>
  <si>
    <t>сек</t>
  </si>
  <si>
    <t>забеги
мин</t>
  </si>
  <si>
    <t>№ дор</t>
  </si>
  <si>
    <t>Ст.судья</t>
  </si>
  <si>
    <t>Рефери</t>
  </si>
  <si>
    <t>Секретарь</t>
  </si>
  <si>
    <t>Федерация легкой атлетики Пензенской области</t>
  </si>
  <si>
    <t>забеги:</t>
  </si>
  <si>
    <t>Бег 200 м</t>
  </si>
  <si>
    <t>Бег 800 м</t>
  </si>
  <si>
    <t>Бег 1500 м</t>
  </si>
  <si>
    <t>Бег 200м</t>
  </si>
  <si>
    <t>1юн</t>
  </si>
  <si>
    <t>Прыжок в длину</t>
  </si>
  <si>
    <t>2юн</t>
  </si>
  <si>
    <t>3юн</t>
  </si>
  <si>
    <t>бр</t>
  </si>
  <si>
    <t>Результаты попыток</t>
  </si>
  <si>
    <t>примеч.</t>
  </si>
  <si>
    <t>Прыжок в высоту</t>
  </si>
  <si>
    <t>Бег 3000м</t>
  </si>
  <si>
    <t>Толкание ядра</t>
  </si>
  <si>
    <t>ФИНАЛ</t>
  </si>
  <si>
    <t>Министерство физической культуры и спорта Пензенской области</t>
  </si>
  <si>
    <t>200м</t>
  </si>
  <si>
    <t>результаты</t>
  </si>
  <si>
    <t>400м</t>
  </si>
  <si>
    <t>800м</t>
  </si>
  <si>
    <t>1500м</t>
  </si>
  <si>
    <t>3000м</t>
  </si>
  <si>
    <t>ДЕВУШКИ</t>
  </si>
  <si>
    <t>Бег 100м</t>
  </si>
  <si>
    <t>Бег 400м</t>
  </si>
  <si>
    <t>мин</t>
  </si>
  <si>
    <t>стадион Первомайский</t>
  </si>
  <si>
    <t>ЮНОШИ</t>
  </si>
  <si>
    <t>100м с/б</t>
  </si>
  <si>
    <t>100м</t>
  </si>
  <si>
    <t>2000м с/п</t>
  </si>
  <si>
    <t>Копылова О.Н.,Невокшанов Б.В.</t>
  </si>
  <si>
    <t>09-10 июня 2017г</t>
  </si>
  <si>
    <t>3000м с/п</t>
  </si>
  <si>
    <t>КСДЮСШОР</t>
  </si>
  <si>
    <t>ДЮСШ-6</t>
  </si>
  <si>
    <t>СДЮСШОР Заречный</t>
  </si>
  <si>
    <t>Улога М.В.</t>
  </si>
  <si>
    <t>Пирожков Вячеслав</t>
  </si>
  <si>
    <t>Кабанова Н.С.</t>
  </si>
  <si>
    <t>Болгов Л.В.</t>
  </si>
  <si>
    <t>ПГУ, ДЮСШ-6</t>
  </si>
  <si>
    <t>Беляев С.Н.</t>
  </si>
  <si>
    <t>ПГУ,ДЮСШ-6</t>
  </si>
  <si>
    <t>Земсков А.М.</t>
  </si>
  <si>
    <t>Горшков Валерий</t>
  </si>
  <si>
    <t>Казанкина Полина</t>
  </si>
  <si>
    <t>Черепанова Алина</t>
  </si>
  <si>
    <t>Потешкина Анна</t>
  </si>
  <si>
    <t>Воронкина Надежда</t>
  </si>
  <si>
    <t>Золотарева Марта</t>
  </si>
  <si>
    <t>Павлова Анастасия</t>
  </si>
  <si>
    <t>Прыжок тройной</t>
  </si>
  <si>
    <t>Султанбеков Вильдан</t>
  </si>
  <si>
    <t>Невокшанов Б.В.,Дакиуридзе Г.А.</t>
  </si>
  <si>
    <t xml:space="preserve">ДЕВУШКИ </t>
  </si>
  <si>
    <t xml:space="preserve">ЮНОШИ </t>
  </si>
  <si>
    <t>ЮНИОРКИ 1998-99г.р.</t>
  </si>
  <si>
    <t>ЖЕНЩИНЫ</t>
  </si>
  <si>
    <t>19-20 июня 2017г</t>
  </si>
  <si>
    <t>Финал
ЖЕНЩИНЫ</t>
  </si>
  <si>
    <t>Финал 
1998-1999г.р.</t>
  </si>
  <si>
    <t>1998-1999г.р.</t>
  </si>
  <si>
    <t>ЮНИОРЫ 1998-99г.р.</t>
  </si>
  <si>
    <t>МУЖЧИНЫ</t>
  </si>
  <si>
    <t>ЮНИОРЫ 1998-1999г.р.</t>
  </si>
  <si>
    <t>Финал
МУЖЧИНЫ</t>
  </si>
  <si>
    <t>Финал
1998-1999г.р.</t>
  </si>
  <si>
    <t>Пронькин Юлий</t>
  </si>
  <si>
    <t>Семенов Андрей</t>
  </si>
  <si>
    <t>Невокшанов Б.В.</t>
  </si>
  <si>
    <t>Фролов Павел</t>
  </si>
  <si>
    <t>Кораблев В.В.</t>
  </si>
  <si>
    <t>Герасимов Дмитрий</t>
  </si>
  <si>
    <t>Родионова А.И.,Конова Т.В.</t>
  </si>
  <si>
    <t>Букарев Алексей</t>
  </si>
  <si>
    <t>Боков Илья</t>
  </si>
  <si>
    <t>Семин С.В.</t>
  </si>
  <si>
    <t>Железнов Денис</t>
  </si>
  <si>
    <t>Конова Т.В.</t>
  </si>
  <si>
    <t>Баженов Артем</t>
  </si>
  <si>
    <t>Колчин Олег</t>
  </si>
  <si>
    <t>Дубоносова С.В.</t>
  </si>
  <si>
    <t>Брусков Александр</t>
  </si>
  <si>
    <t>Родионова А.И.</t>
  </si>
  <si>
    <t>Бычков Никита</t>
  </si>
  <si>
    <t>Красновы К.И.,Р.Б.</t>
  </si>
  <si>
    <t>Аброськин Алексей</t>
  </si>
  <si>
    <t>Бутов Александр</t>
  </si>
  <si>
    <t>ДЮСШ Бессоновка</t>
  </si>
  <si>
    <t>Аношин О.В,,Гарынов А.А.</t>
  </si>
  <si>
    <t>Ижбулатов Тимур</t>
  </si>
  <si>
    <t>Карасик Н.А.</t>
  </si>
  <si>
    <t>Платонов Артем</t>
  </si>
  <si>
    <t>Панькин Сергей</t>
  </si>
  <si>
    <t>Карасик Н.А.,А.Г.</t>
  </si>
  <si>
    <t>Серняев Владислав</t>
  </si>
  <si>
    <t>ПензГТУ,ДЮСШ-6</t>
  </si>
  <si>
    <t>Стариков Евгений</t>
  </si>
  <si>
    <t>Кузнецов Павел</t>
  </si>
  <si>
    <t xml:space="preserve">Аксенов А.В.,Невокшанов </t>
  </si>
  <si>
    <t>Шматко Илья</t>
  </si>
  <si>
    <t>Карасик А.Г.,Н.А.</t>
  </si>
  <si>
    <t>Крылов Никита</t>
  </si>
  <si>
    <t>Ковылов Олег</t>
  </si>
  <si>
    <t>Краснова И.Н.</t>
  </si>
  <si>
    <t>Ломсков Никита</t>
  </si>
  <si>
    <t>Копылова О.Н.</t>
  </si>
  <si>
    <t>Хохлов Матвей</t>
  </si>
  <si>
    <t>Мухин Андрей</t>
  </si>
  <si>
    <t>Зинченко Ростислав</t>
  </si>
  <si>
    <t>Бахтияров Ринат</t>
  </si>
  <si>
    <t>Желобаев Сергей</t>
  </si>
  <si>
    <t>Якупов Салават</t>
  </si>
  <si>
    <t>Пронин Максим</t>
  </si>
  <si>
    <t>Карасик Н.А,,А.Г.</t>
  </si>
  <si>
    <t>Дужников Данил</t>
  </si>
  <si>
    <t>Крансова И.Н.</t>
  </si>
  <si>
    <t>Хохлов Егор</t>
  </si>
  <si>
    <t>Москаленко Антон</t>
  </si>
  <si>
    <t>Кузин Михаил</t>
  </si>
  <si>
    <t>Кабанова Н.С,,Земсков А.М.</t>
  </si>
  <si>
    <t>Бочеров Александр</t>
  </si>
  <si>
    <t>ПГУАС</t>
  </si>
  <si>
    <t>Аксеновы А.В.,Е.С.,Казуров М.А.</t>
  </si>
  <si>
    <t>Аворобьев Кирилл</t>
  </si>
  <si>
    <t>Гарынов А.А.</t>
  </si>
  <si>
    <t>Ивахин Егор</t>
  </si>
  <si>
    <t>Михеев Павел</t>
  </si>
  <si>
    <t>Зотова Н.А.</t>
  </si>
  <si>
    <t>Слетов Руслан</t>
  </si>
  <si>
    <t>Самсонов Илья</t>
  </si>
  <si>
    <t>Агафонов Виктор</t>
  </si>
  <si>
    <t>Лукин Иван</t>
  </si>
  <si>
    <t>АксеновыА.В.,Е.С.,Невокшанов Б.В.</t>
  </si>
  <si>
    <t>Чиркаев Юрий</t>
  </si>
  <si>
    <t>Ивлиев Георгий</t>
  </si>
  <si>
    <t>Рогулин Максим</t>
  </si>
  <si>
    <t>Ефремкин Максим</t>
  </si>
  <si>
    <t>Милов Сергей</t>
  </si>
  <si>
    <t>Царьков Олег</t>
  </si>
  <si>
    <t>УОР</t>
  </si>
  <si>
    <t>АксеновыА.В.,Е.С.,Царьков А.В.</t>
  </si>
  <si>
    <t>Дерябин Дмитрий</t>
  </si>
  <si>
    <t>Манягин Андрей</t>
  </si>
  <si>
    <t>Полехин Даниил</t>
  </si>
  <si>
    <t>Широлапов Денис</t>
  </si>
  <si>
    <t>Кондаков Александр</t>
  </si>
  <si>
    <t>Зобнев Антон</t>
  </si>
  <si>
    <t>Ежов Илья</t>
  </si>
  <si>
    <t>Исаев Ринат</t>
  </si>
  <si>
    <t>Антонов Антон</t>
  </si>
  <si>
    <t>Тарасов Михаил</t>
  </si>
  <si>
    <t>Краснова И.Н.,Земсков А.М.</t>
  </si>
  <si>
    <t>Краснов Иван</t>
  </si>
  <si>
    <t>Паршин Владислав</t>
  </si>
  <si>
    <t>Зинуков А.В.</t>
  </si>
  <si>
    <t>Нестеркин Виталий</t>
  </si>
  <si>
    <t>Борисов Александр</t>
  </si>
  <si>
    <t>ЦСП, СДЮСШОР Заречный</t>
  </si>
  <si>
    <t>Аксеновы А.В.,Е.С.,Винокуров А.Г.</t>
  </si>
  <si>
    <t>Ульянов Максим</t>
  </si>
  <si>
    <t>Щеголихин Ярослав</t>
  </si>
  <si>
    <t>Кухарчук Никита</t>
  </si>
  <si>
    <t>Дунаев Максим</t>
  </si>
  <si>
    <t>Кораблев В.В,</t>
  </si>
  <si>
    <t>Бастылов Кирилл</t>
  </si>
  <si>
    <t>Ежов Иван</t>
  </si>
  <si>
    <t>Невокшанов Б.В.,Каташовы С.Н.,С.Д.</t>
  </si>
  <si>
    <t>Кривцов Марк</t>
  </si>
  <si>
    <t>Агафонов Вадим</t>
  </si>
  <si>
    <t>Ступникова Г.В.</t>
  </si>
  <si>
    <t>Куликов Кирилл</t>
  </si>
  <si>
    <t>Босалаев Алексей</t>
  </si>
  <si>
    <t>ДЮСШ Мокшан</t>
  </si>
  <si>
    <t>Дудченко Д.А.</t>
  </si>
  <si>
    <t>Кабанова Н.С.,Земсков А.М.</t>
  </si>
  <si>
    <t>Аксенов Александр</t>
  </si>
  <si>
    <t>Воробьев Кирилл</t>
  </si>
  <si>
    <t>Стародумов Илья</t>
  </si>
  <si>
    <t>Жиженкова С.С.</t>
  </si>
  <si>
    <t>Никулкин Александр</t>
  </si>
  <si>
    <t>Маккаров Илья</t>
  </si>
  <si>
    <t>Новиков Кирилл</t>
  </si>
  <si>
    <t>Лукьянов Дмитрий</t>
  </si>
  <si>
    <t>Аксеновы А.В.,Е.С.,Царьков А.В.</t>
  </si>
  <si>
    <t>Ивашкин Артем</t>
  </si>
  <si>
    <t>Лопатин Вадим</t>
  </si>
  <si>
    <t>Аксеновы А.В.,Е.С.,Бесчастнова Л.Н.</t>
  </si>
  <si>
    <t>Ташкин Александр</t>
  </si>
  <si>
    <t>Антонов Владислав</t>
  </si>
  <si>
    <t>Теплов Александр</t>
  </si>
  <si>
    <t>Кузнецов В.Б.</t>
  </si>
  <si>
    <t>Алькаев Руслан</t>
  </si>
  <si>
    <t>Ползунов Иван</t>
  </si>
  <si>
    <t>Бахмутов Денис</t>
  </si>
  <si>
    <t>Карсик А.Г.,Н.А.</t>
  </si>
  <si>
    <t>Голованова Анастасия</t>
  </si>
  <si>
    <t>Дубоносова С.В</t>
  </si>
  <si>
    <t>Илларионова Ульяна</t>
  </si>
  <si>
    <t>Кузнецов А.М</t>
  </si>
  <si>
    <t>Пахомова Анна</t>
  </si>
  <si>
    <t>Родионова А.И, Конова Т.В</t>
  </si>
  <si>
    <t>Стародубова Ангелина</t>
  </si>
  <si>
    <t>Красновы Р.Б и К.И</t>
  </si>
  <si>
    <t>Низовцева Ксения</t>
  </si>
  <si>
    <t>Копылова О.Н</t>
  </si>
  <si>
    <t>УОР,СДЮСШОР Заречный</t>
  </si>
  <si>
    <t>Тюленевы С.В и С.Е</t>
  </si>
  <si>
    <t>Носкова Мария</t>
  </si>
  <si>
    <t>ПГУ</t>
  </si>
  <si>
    <t>Ивлиева Дарья</t>
  </si>
  <si>
    <t>Родионова А.И ,Карасик</t>
  </si>
  <si>
    <t>Трялина Дарья</t>
  </si>
  <si>
    <t>Родионова А.И ,Безиков</t>
  </si>
  <si>
    <t>Андреева Елена</t>
  </si>
  <si>
    <t>Дерябина Кира</t>
  </si>
  <si>
    <t>Гарынов А.А</t>
  </si>
  <si>
    <t>Квич Виктория</t>
  </si>
  <si>
    <t>Ляшонкова Екатерина</t>
  </si>
  <si>
    <t>Карасик А.Г,Н.А</t>
  </si>
  <si>
    <t>Алёнкина Варвара</t>
  </si>
  <si>
    <t>Беляев С.Н</t>
  </si>
  <si>
    <t>Ильина Светлана</t>
  </si>
  <si>
    <t>Урванова Екатерина</t>
  </si>
  <si>
    <t>Шантарина Яна</t>
  </si>
  <si>
    <t>Павлова Татьяна</t>
  </si>
  <si>
    <t>Скоморохина Мирослава</t>
  </si>
  <si>
    <t>Семин С.В</t>
  </si>
  <si>
    <t>Алешкина Екатерина</t>
  </si>
  <si>
    <t xml:space="preserve">Родионова А.И </t>
  </si>
  <si>
    <t>Ардеева Яна</t>
  </si>
  <si>
    <t>Зотова Н.А</t>
  </si>
  <si>
    <t>Сумбаева Варвара</t>
  </si>
  <si>
    <t>Кораблёв В.В</t>
  </si>
  <si>
    <t>Ефремова Дарья</t>
  </si>
  <si>
    <t>Аксеновы А.В ,Е.С.,Костина О.А</t>
  </si>
  <si>
    <t>Мокшанцева Елзавета</t>
  </si>
  <si>
    <t>Каташов С.Н</t>
  </si>
  <si>
    <t>Аралина Ольга</t>
  </si>
  <si>
    <t>Вакуляк Полина</t>
  </si>
  <si>
    <t>Конова Т.В</t>
  </si>
  <si>
    <t>Скрипкина Кристина</t>
  </si>
  <si>
    <t>Суздальцева Мария</t>
  </si>
  <si>
    <t>Юнушкина София</t>
  </si>
  <si>
    <t>Тосенко Мария</t>
  </si>
  <si>
    <t>Никитина Ирина</t>
  </si>
  <si>
    <t>Невокшанов Б.В,Ступникова Г.В</t>
  </si>
  <si>
    <t>Филимонова Марина</t>
  </si>
  <si>
    <t>Безверхова Ангелина</t>
  </si>
  <si>
    <t>Чуйкина Елена</t>
  </si>
  <si>
    <t>Белоусова Мария</t>
  </si>
  <si>
    <t>Болгов Л.В</t>
  </si>
  <si>
    <t>Кузнецова Виктория</t>
  </si>
  <si>
    <t>Чумакова Анна</t>
  </si>
  <si>
    <t>Земсков А.М</t>
  </si>
  <si>
    <t>Заболотских Яна</t>
  </si>
  <si>
    <t>Дудченко Д.А</t>
  </si>
  <si>
    <t>Хорошева Кристина</t>
  </si>
  <si>
    <t>ЦСП</t>
  </si>
  <si>
    <t>Родионова,Ковтун,Безиков</t>
  </si>
  <si>
    <t>Максимова Екатерина</t>
  </si>
  <si>
    <t>Сидорова Валерия</t>
  </si>
  <si>
    <t>Митясова Виктория</t>
  </si>
  <si>
    <t>Кабанова Н.С</t>
  </si>
  <si>
    <t>Кленкова Гузель</t>
  </si>
  <si>
    <t>Трясучкина Дарья</t>
  </si>
  <si>
    <t>потапова Елизавета</t>
  </si>
  <si>
    <t>Красновы,Трухановы</t>
  </si>
  <si>
    <t>Машенцева Алена</t>
  </si>
  <si>
    <t>Аксеновы А.В ,Е.С.,Казуров</t>
  </si>
  <si>
    <t>Папуашвили Лиана</t>
  </si>
  <si>
    <t>Журавлева Елена</t>
  </si>
  <si>
    <t>Ракова Мария</t>
  </si>
  <si>
    <t>Забирова Дания</t>
  </si>
  <si>
    <t>Пченикина Ирина</t>
  </si>
  <si>
    <t>Ефремова Анастасия</t>
  </si>
  <si>
    <t>Новинская С.Г,Жаворонкин</t>
  </si>
  <si>
    <t>Федосеевская Анастасия</t>
  </si>
  <si>
    <t>Родионова А.И</t>
  </si>
  <si>
    <t>Андрикова Маргарита</t>
  </si>
  <si>
    <t>Еремина Елена</t>
  </si>
  <si>
    <t>Якомазова Анастасия</t>
  </si>
  <si>
    <t>Андреева Кристина</t>
  </si>
  <si>
    <t>Рассыпнова Анастасия</t>
  </si>
  <si>
    <t>Ступникова Г.В</t>
  </si>
  <si>
    <t>Казанцева Маргарита</t>
  </si>
  <si>
    <t>Какулина Алина</t>
  </si>
  <si>
    <t>Умарова Виктория</t>
  </si>
  <si>
    <t>Булгина Анастасия</t>
  </si>
  <si>
    <t>Черкунова Елизавета</t>
  </si>
  <si>
    <t>Жернова Анастасия</t>
  </si>
  <si>
    <t>Монахова Анастасия</t>
  </si>
  <si>
    <t>091</t>
  </si>
  <si>
    <t>Климанова Аллена</t>
  </si>
  <si>
    <t>Голованова Полина</t>
  </si>
  <si>
    <t>Кочеткова М,Земсков А</t>
  </si>
  <si>
    <t>Еремина Алена</t>
  </si>
  <si>
    <t>Безяева Анастасия</t>
  </si>
  <si>
    <t>Нуйкина Ксения</t>
  </si>
  <si>
    <t>Козлова Анастасия</t>
  </si>
  <si>
    <t>Семикова Светлана</t>
  </si>
  <si>
    <t>Краснова И.Н</t>
  </si>
  <si>
    <t>Щеглова Кристина</t>
  </si>
  <si>
    <t>Горбачева Дарья</t>
  </si>
  <si>
    <t>Спиридонова Александра</t>
  </si>
  <si>
    <t>Банникова Екатерина</t>
  </si>
  <si>
    <t>Савинова Кристина</t>
  </si>
  <si>
    <t>Миргородская Валентина</t>
  </si>
  <si>
    <t>Тюленевы С.В,С.Е</t>
  </si>
  <si>
    <t>Петрова Влада</t>
  </si>
  <si>
    <t>Родионова А.И,Конова Т.В</t>
  </si>
  <si>
    <t>Красновы К.И,Р.Б</t>
  </si>
  <si>
    <t>ТюленевыС.В,С.Е</t>
  </si>
  <si>
    <t>Краснова К.И</t>
  </si>
  <si>
    <t>Тюсенко Мария</t>
  </si>
  <si>
    <t>Березина Анастасия</t>
  </si>
  <si>
    <t>Аксеновы,Казуров М.А</t>
  </si>
  <si>
    <t>Пенз ГТУ,ДЮСШ-6</t>
  </si>
  <si>
    <t>Кремнева Ксения</t>
  </si>
  <si>
    <t>Какулина Ангелина</t>
  </si>
  <si>
    <t>Царапкина Кристина</t>
  </si>
  <si>
    <t>Шишкина Алина</t>
  </si>
  <si>
    <t>Невокшанов,Ступникова</t>
  </si>
  <si>
    <t>Потапова Елизавета</t>
  </si>
  <si>
    <t>Лебедева мария</t>
  </si>
  <si>
    <t>Русяйкина Ирина</t>
  </si>
  <si>
    <t>Аксеновы,Костина О.А</t>
  </si>
  <si>
    <t>Аленкина Варвара</t>
  </si>
  <si>
    <t>Гурьева Кристина</t>
  </si>
  <si>
    <t>Обыдина Анастасия</t>
  </si>
  <si>
    <t>Толмачев В.Ю</t>
  </si>
  <si>
    <t>Агеева Ирина</t>
  </si>
  <si>
    <t>ДЮСШ Бессновского района</t>
  </si>
  <si>
    <t>Гарынов А.А,Аношин О.В</t>
  </si>
  <si>
    <t>Каташовы С.Н,С.Д</t>
  </si>
  <si>
    <t>Трубкина Алина</t>
  </si>
  <si>
    <t>Волкова Алена</t>
  </si>
  <si>
    <t>Петухова Виктория</t>
  </si>
  <si>
    <t>Зинуков А.В</t>
  </si>
  <si>
    <t>Портнова Анастасия</t>
  </si>
  <si>
    <t>Фурс Оксана</t>
  </si>
  <si>
    <t>Девяткина Ксения</t>
  </si>
  <si>
    <t>Филатова Екатерина</t>
  </si>
  <si>
    <t>Шерыхалина Юлия</t>
  </si>
  <si>
    <t>Винокуров А.Г</t>
  </si>
  <si>
    <t>Слепцова Ангелина</t>
  </si>
  <si>
    <t>Долотина Виктория</t>
  </si>
  <si>
    <t>Аксенов А.В,Казуров,Бесчастнова</t>
  </si>
  <si>
    <t>Лыкова Екатерина</t>
  </si>
  <si>
    <t>Ненашева Людмила</t>
  </si>
  <si>
    <t>Лукьянова Диана</t>
  </si>
  <si>
    <t>Винокуров А.Г,Аксенов,Гордеев</t>
  </si>
  <si>
    <t>Рузманова Карина</t>
  </si>
  <si>
    <t>КСДЮСШОР,УОР</t>
  </si>
  <si>
    <t>Кузнецов В.Б,Дудченко Д.А</t>
  </si>
  <si>
    <t>Початкова Татьяна</t>
  </si>
  <si>
    <t>Ермолаева Анастасия</t>
  </si>
  <si>
    <t>Винокуров А.Г,Родионова А.И</t>
  </si>
  <si>
    <t>Семенова Любовь</t>
  </si>
  <si>
    <t>Андреев В.В,Кузнецов В.Б</t>
  </si>
  <si>
    <t>Куренкова Дарья</t>
  </si>
  <si>
    <t>ЮНИОРКИ 1998-99г.р. и ЖЕНЩИНЫ</t>
  </si>
  <si>
    <t>Емелина Наталья</t>
  </si>
  <si>
    <t>Новинская С.Г</t>
  </si>
  <si>
    <t>Солодовников Олег</t>
  </si>
  <si>
    <t>Кузнецов В.Б</t>
  </si>
  <si>
    <t>Дворников Роман</t>
  </si>
  <si>
    <t>Гусятников Борис</t>
  </si>
  <si>
    <t>Никитин Никита</t>
  </si>
  <si>
    <t>Беляев С.Н,Толмачев В.Ю</t>
  </si>
  <si>
    <t>Дасаев Ринат</t>
  </si>
  <si>
    <t>Ползунов Илья</t>
  </si>
  <si>
    <t>Дасаев Рафаиль</t>
  </si>
  <si>
    <t>Жаров Дмитрий</t>
  </si>
  <si>
    <t>Галкин Олег</t>
  </si>
  <si>
    <t>Аксенов,Винокуров,Царьков</t>
  </si>
  <si>
    <t>Гришанов Александр</t>
  </si>
  <si>
    <t>Аксенов,Винокуров,Федянин</t>
  </si>
  <si>
    <t>Сайфулин Руслан</t>
  </si>
  <si>
    <t>Бурлаков Дмитрий</t>
  </si>
  <si>
    <t>Улога М.В,Жиженкова С.С</t>
  </si>
  <si>
    <t>Воеводин Данил</t>
  </si>
  <si>
    <t>Воеводины,Краснова И.Н</t>
  </si>
  <si>
    <t>Михеев Роман</t>
  </si>
  <si>
    <t>Афтаев Денис</t>
  </si>
  <si>
    <t>Макаров Илья</t>
  </si>
  <si>
    <t>Семин С.Н</t>
  </si>
  <si>
    <t>Нивиков Кирилл</t>
  </si>
  <si>
    <t>Иваньшин Роман</t>
  </si>
  <si>
    <t>Воеводины Ю.С,А.Н</t>
  </si>
  <si>
    <t>Захаров Илья</t>
  </si>
  <si>
    <t>Пензенкий</t>
  </si>
  <si>
    <t>Димаев Р.Р</t>
  </si>
  <si>
    <t>Стуклов Артем</t>
  </si>
  <si>
    <t>Кузнецов В.Б,Димаев Р.Р</t>
  </si>
  <si>
    <t>Собин Алексей</t>
  </si>
  <si>
    <t>Седов Илья</t>
  </si>
  <si>
    <t>Гроо Денис</t>
  </si>
  <si>
    <t>Голубев Илья</t>
  </si>
  <si>
    <t>Кораблев В.В</t>
  </si>
  <si>
    <t>Акельев Артем</t>
  </si>
  <si>
    <t>Листов Сергей</t>
  </si>
  <si>
    <t>Красов Михаил</t>
  </si>
  <si>
    <t>Улога М.В</t>
  </si>
  <si>
    <t>Зюзин Дмитрий</t>
  </si>
  <si>
    <t>Латышев Данила</t>
  </si>
  <si>
    <t>Щеглов Никита</t>
  </si>
  <si>
    <t>Мялкин Максим</t>
  </si>
  <si>
    <t>Пенза</t>
  </si>
  <si>
    <t>Карпов Илья</t>
  </si>
  <si>
    <t>Кабанова С.Н</t>
  </si>
  <si>
    <t>Хорламов Александр</t>
  </si>
  <si>
    <t>Карнатова Полина</t>
  </si>
  <si>
    <t>Звыков Даниил</t>
  </si>
  <si>
    <t>Симашова Ирина</t>
  </si>
  <si>
    <t>Коннов Илья</t>
  </si>
  <si>
    <t>Кузнецк</t>
  </si>
  <si>
    <t>Смирнова Е.Н.,Ермакова Н.В.</t>
  </si>
  <si>
    <t>Краюшкин Григорий</t>
  </si>
  <si>
    <t>Новинская С.Г.</t>
  </si>
  <si>
    <t>Духачева Анастсия</t>
  </si>
  <si>
    <t>Куприянова Анастасия</t>
  </si>
  <si>
    <t>Фролов Андрей</t>
  </si>
  <si>
    <t>Невокшанов Б.В.,Жаворонкин В.Н.</t>
  </si>
  <si>
    <t>н.я</t>
  </si>
  <si>
    <t>начало: 19.06.17 - 17.20</t>
  </si>
  <si>
    <t>Тумбакова Юлия</t>
  </si>
  <si>
    <t>начало:19.06.17 - 17.25</t>
  </si>
  <si>
    <t>сошел</t>
  </si>
  <si>
    <t>Мирзаев Магамед</t>
  </si>
  <si>
    <t>57,3</t>
  </si>
  <si>
    <t>59,3</t>
  </si>
  <si>
    <t>06,0</t>
  </si>
  <si>
    <t>58,7</t>
  </si>
  <si>
    <t>59,4</t>
  </si>
  <si>
    <t>00,8</t>
  </si>
  <si>
    <t>01,0</t>
  </si>
  <si>
    <t>02,9</t>
  </si>
  <si>
    <t>03,2</t>
  </si>
  <si>
    <t>05,7</t>
  </si>
  <si>
    <t>06,4</t>
  </si>
  <si>
    <t>06,6</t>
  </si>
  <si>
    <t>06,7</t>
  </si>
  <si>
    <t>08,9</t>
  </si>
  <si>
    <t>10,7</t>
  </si>
  <si>
    <t>справка</t>
  </si>
  <si>
    <t>52,6</t>
  </si>
  <si>
    <t>53,7</t>
  </si>
  <si>
    <t>54,6</t>
  </si>
  <si>
    <t>56,1</t>
  </si>
  <si>
    <t>56,3</t>
  </si>
  <si>
    <t>49,3</t>
  </si>
  <si>
    <t>49,6</t>
  </si>
  <si>
    <t>51,0</t>
  </si>
  <si>
    <t>51,6</t>
  </si>
  <si>
    <t>53,2</t>
  </si>
  <si>
    <t>н.я.</t>
  </si>
  <si>
    <t>48,9</t>
  </si>
  <si>
    <t>49,0</t>
  </si>
  <si>
    <t>49,4</t>
  </si>
  <si>
    <t>50,3</t>
  </si>
  <si>
    <t>52,0</t>
  </si>
  <si>
    <t>52,3</t>
  </si>
  <si>
    <t>53,4</t>
  </si>
  <si>
    <t>55,1</t>
  </si>
  <si>
    <t>55,9</t>
  </si>
  <si>
    <t>57,2</t>
  </si>
  <si>
    <t>03,7</t>
  </si>
  <si>
    <t>14,5</t>
  </si>
  <si>
    <t>10,8</t>
  </si>
  <si>
    <t>59,5</t>
  </si>
  <si>
    <t>31,6</t>
  </si>
  <si>
    <t>38,8</t>
  </si>
  <si>
    <t>28,8</t>
  </si>
  <si>
    <t xml:space="preserve">ЮНИОРКИ 1998-99г.р. </t>
  </si>
  <si>
    <t>17,7</t>
  </si>
  <si>
    <t>21,9</t>
  </si>
  <si>
    <t>22,9</t>
  </si>
  <si>
    <t>26,0</t>
  </si>
  <si>
    <t>30,7</t>
  </si>
  <si>
    <t>31,8</t>
  </si>
  <si>
    <t>38,3</t>
  </si>
  <si>
    <t>56,0</t>
  </si>
  <si>
    <t>07,9</t>
  </si>
  <si>
    <t>28,3</t>
  </si>
  <si>
    <t>36,2</t>
  </si>
  <si>
    <t>Карпаков Илья</t>
  </si>
  <si>
    <t>Орлашова Анжела</t>
  </si>
  <si>
    <t>Безпятая Лиза</t>
  </si>
  <si>
    <t>Юниоры 1998-99г.р.</t>
  </si>
  <si>
    <t>ЮНИОРЫ 1998-199г.р.</t>
  </si>
  <si>
    <t>Мужчины</t>
  </si>
  <si>
    <t>Иванов Егор</t>
  </si>
  <si>
    <t>Клеманова Алена</t>
  </si>
  <si>
    <t xml:space="preserve">Дасааев </t>
  </si>
  <si>
    <t>14,4</t>
  </si>
  <si>
    <t>15,4</t>
  </si>
  <si>
    <t>16,3</t>
  </si>
  <si>
    <t>22,6</t>
  </si>
  <si>
    <t>39,9</t>
  </si>
  <si>
    <t>40,1</t>
  </si>
  <si>
    <t>45,0</t>
  </si>
  <si>
    <t>57,1</t>
  </si>
  <si>
    <t>57,7</t>
  </si>
  <si>
    <t>01,4</t>
  </si>
  <si>
    <t>08,7</t>
  </si>
  <si>
    <t>10,5</t>
  </si>
  <si>
    <t>57,8</t>
  </si>
  <si>
    <t>04,1</t>
  </si>
  <si>
    <t>08,5</t>
  </si>
  <si>
    <t>44,2</t>
  </si>
  <si>
    <t>22,7</t>
  </si>
  <si>
    <t>17,6</t>
  </si>
  <si>
    <t>25,7</t>
  </si>
  <si>
    <t>29,2</t>
  </si>
  <si>
    <t>сошла</t>
  </si>
  <si>
    <t>РЕЗУЛЬТАТЫ
Чемпионата и Первенства области по легкой атлетике среди юниорок и юниоров 1998-99г.р.</t>
  </si>
  <si>
    <t>РЕЗУЛЬТАТЫ
Чемпионата и Первенства области по легкой атлетике среди юниорок и юниоров 1998-1999г.р.</t>
  </si>
  <si>
    <t>ДЛИНА (дев)</t>
  </si>
  <si>
    <t>ТРОЙНОЙ (дев)</t>
  </si>
  <si>
    <t>длина (юн)</t>
  </si>
  <si>
    <t>высота (юн)</t>
  </si>
  <si>
    <t>Гришин Артем</t>
  </si>
  <si>
    <t>ВК</t>
  </si>
  <si>
    <t>Лаврентьев Данила</t>
  </si>
  <si>
    <t>ДЮСШ "Луч", Калуга</t>
  </si>
  <si>
    <t>Лукьянов А.Н.</t>
  </si>
  <si>
    <t>Главный судья соревнований</t>
  </si>
  <si>
    <t>Главный секретарь соревнвоаний</t>
  </si>
  <si>
    <t>А.Н.Екимов</t>
  </si>
  <si>
    <t>Е.С.Виноградова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</si>
</sst>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:ss.0;@"/>
    <numFmt numFmtId="167" formatCode="h:mm:ss;@"/>
    <numFmt numFmtId="168" formatCode="0.0"/>
    <numFmt numFmtId="169" formatCode="0.000"/>
    <numFmt numFmtId="170" formatCode="[$-409]dd/mm/yy\ h:mm\ AM/PM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b/>
      <sz val="6"/>
      <name val="Times New Roman"/>
      <family val="1"/>
    </font>
    <font>
      <b/>
      <sz val="12"/>
      <color indexed="9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vertical="top"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14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168" fontId="3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168" fontId="3" fillId="34" borderId="0" xfId="0" applyNumberFormat="1" applyFont="1" applyFill="1" applyAlignment="1">
      <alignment horizontal="center"/>
    </xf>
    <xf numFmtId="168" fontId="3" fillId="34" borderId="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right"/>
    </xf>
    <xf numFmtId="168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164" fontId="4" fillId="0" borderId="11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8" fontId="3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168" fontId="9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8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34" borderId="0" xfId="0" applyNumberFormat="1" applyFont="1" applyFill="1" applyBorder="1" applyAlignment="1">
      <alignment vertical="top"/>
    </xf>
    <xf numFmtId="49" fontId="3" fillId="34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2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34" borderId="10" xfId="0" applyNumberFormat="1" applyFont="1" applyFill="1" applyBorder="1" applyAlignment="1">
      <alignment vertical="top"/>
    </xf>
    <xf numFmtId="49" fontId="9" fillId="34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33" borderId="10" xfId="0" applyFont="1" applyFill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68" fontId="2" fillId="0" borderId="0" xfId="0" applyNumberFormat="1" applyFont="1" applyAlignment="1">
      <alignment horizontal="center"/>
    </xf>
    <xf numFmtId="168" fontId="9" fillId="0" borderId="10" xfId="0" applyNumberFormat="1" applyFont="1" applyBorder="1" applyAlignment="1">
      <alignment vertical="top"/>
    </xf>
    <xf numFmtId="0" fontId="0" fillId="0" borderId="10" xfId="0" applyNumberForma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168" fontId="3" fillId="35" borderId="10" xfId="0" applyNumberFormat="1" applyFont="1" applyFill="1" applyBorder="1" applyAlignment="1">
      <alignment horizontal="center" vertical="top" wrapText="1"/>
    </xf>
    <xf numFmtId="168" fontId="7" fillId="35" borderId="10" xfId="0" applyNumberFormat="1" applyFont="1" applyFill="1" applyBorder="1" applyAlignment="1">
      <alignment horizontal="center" vertical="top" wrapText="1"/>
    </xf>
    <xf numFmtId="168" fontId="7" fillId="35" borderId="10" xfId="0" applyNumberFormat="1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68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168" fontId="6" fillId="0" borderId="17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B250"/>
  <sheetViews>
    <sheetView view="pageBreakPreview" zoomScaleSheetLayoutView="100" zoomScalePageLayoutView="0" workbookViewId="0" topLeftCell="A1">
      <selection activeCell="A230" sqref="A230:P230"/>
    </sheetView>
  </sheetViews>
  <sheetFormatPr defaultColWidth="9.00390625" defaultRowHeight="12.75"/>
  <cols>
    <col min="1" max="1" width="6.25390625" style="3" customWidth="1"/>
    <col min="2" max="2" width="6.00390625" style="33" hidden="1" customWidth="1"/>
    <col min="3" max="3" width="25.875" style="2" customWidth="1"/>
    <col min="4" max="4" width="8.375" style="150" customWidth="1"/>
    <col min="5" max="5" width="24.75390625" style="6" customWidth="1"/>
    <col min="6" max="6" width="7.875" style="66" customWidth="1"/>
    <col min="7" max="7" width="7.125" style="66" customWidth="1"/>
    <col min="8" max="8" width="7.25390625" style="3" customWidth="1"/>
    <col min="9" max="9" width="5.625" style="60" hidden="1" customWidth="1"/>
    <col min="10" max="10" width="5.625" style="3" hidden="1" customWidth="1"/>
    <col min="11" max="11" width="7.25390625" style="60" hidden="1" customWidth="1"/>
    <col min="12" max="12" width="29.625" style="2" customWidth="1"/>
    <col min="13" max="13" width="4.875" style="3" hidden="1" customWidth="1"/>
    <col min="14" max="15" width="4.875" style="2" hidden="1" customWidth="1"/>
    <col min="16" max="16" width="6.75390625" style="2" hidden="1" customWidth="1"/>
    <col min="17" max="17" width="4.625" style="2" hidden="1" customWidth="1"/>
    <col min="18" max="83" width="4.75390625" style="2" hidden="1" customWidth="1"/>
    <col min="84" max="84" width="5.375" style="2" hidden="1" customWidth="1"/>
    <col min="85" max="85" width="5.75390625" style="2" hidden="1" customWidth="1"/>
    <col min="86" max="86" width="5.625" style="2" hidden="1" customWidth="1"/>
    <col min="87" max="87" width="5.75390625" style="2" hidden="1" customWidth="1"/>
    <col min="88" max="88" width="5.625" style="2" hidden="1" customWidth="1"/>
    <col min="89" max="89" width="5.875" style="2" hidden="1" customWidth="1"/>
    <col min="90" max="92" width="4.75390625" style="2" hidden="1" customWidth="1"/>
    <col min="93" max="93" width="5.75390625" style="2" hidden="1" customWidth="1"/>
    <col min="94" max="94" width="5.875" style="2" hidden="1" customWidth="1"/>
    <col min="95" max="95" width="5.75390625" style="2" hidden="1" customWidth="1"/>
    <col min="96" max="97" width="5.625" style="2" hidden="1" customWidth="1"/>
    <col min="98" max="98" width="5.75390625" style="2" hidden="1" customWidth="1"/>
    <col min="99" max="99" width="0" style="2" hidden="1" customWidth="1"/>
    <col min="100" max="101" width="4.75390625" style="2" hidden="1" customWidth="1"/>
    <col min="102" max="102" width="5.75390625" style="2" hidden="1" customWidth="1"/>
    <col min="103" max="103" width="5.875" style="2" hidden="1" customWidth="1"/>
    <col min="104" max="104" width="5.75390625" style="2" hidden="1" customWidth="1"/>
    <col min="105" max="105" width="5.625" style="2" hidden="1" customWidth="1"/>
    <col min="106" max="106" width="5.75390625" style="2" hidden="1" customWidth="1"/>
    <col min="107" max="16384" width="9.125" style="2" customWidth="1"/>
  </cols>
  <sheetData>
    <row r="1" spans="1:106" ht="15" customHeight="1">
      <c r="A1" s="225" t="s">
        <v>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170" t="s">
        <v>12</v>
      </c>
      <c r="S1" s="170" t="s">
        <v>12</v>
      </c>
      <c r="T1" s="171">
        <v>1</v>
      </c>
      <c r="U1" s="171">
        <v>2</v>
      </c>
      <c r="V1" s="172">
        <v>3</v>
      </c>
      <c r="W1" s="170" t="s">
        <v>16</v>
      </c>
      <c r="X1" s="173" t="s">
        <v>17</v>
      </c>
      <c r="Y1" s="174" t="s">
        <v>18</v>
      </c>
      <c r="Z1" s="170" t="s">
        <v>19</v>
      </c>
      <c r="AA1" s="170"/>
      <c r="AB1" s="170" t="s">
        <v>12</v>
      </c>
      <c r="AC1" s="170" t="s">
        <v>12</v>
      </c>
      <c r="AD1" s="171">
        <v>1</v>
      </c>
      <c r="AE1" s="171">
        <v>2</v>
      </c>
      <c r="AF1" s="172">
        <v>3</v>
      </c>
      <c r="AG1" s="170" t="s">
        <v>16</v>
      </c>
      <c r="AH1" s="173" t="s">
        <v>17</v>
      </c>
      <c r="AI1" s="174" t="s">
        <v>18</v>
      </c>
      <c r="AJ1" s="170" t="s">
        <v>19</v>
      </c>
      <c r="AL1" s="178" t="s">
        <v>12</v>
      </c>
      <c r="AM1" s="178" t="s">
        <v>12</v>
      </c>
      <c r="AN1" s="178">
        <v>1</v>
      </c>
      <c r="AO1" s="178">
        <v>2</v>
      </c>
      <c r="AP1" s="179">
        <v>3</v>
      </c>
      <c r="AQ1" s="178" t="s">
        <v>16</v>
      </c>
      <c r="AR1" s="178" t="s">
        <v>17</v>
      </c>
      <c r="AS1" s="178" t="s">
        <v>18</v>
      </c>
      <c r="AT1" s="178" t="s">
        <v>19</v>
      </c>
      <c r="AV1" s="178" t="s">
        <v>12</v>
      </c>
      <c r="AW1" s="178" t="s">
        <v>12</v>
      </c>
      <c r="AX1" s="178">
        <v>1</v>
      </c>
      <c r="AY1" s="178">
        <v>2</v>
      </c>
      <c r="AZ1" s="179">
        <v>3</v>
      </c>
      <c r="BA1" s="178" t="s">
        <v>16</v>
      </c>
      <c r="BB1" s="178" t="s">
        <v>17</v>
      </c>
      <c r="BC1" s="178" t="s">
        <v>18</v>
      </c>
      <c r="BD1" s="178" t="s">
        <v>19</v>
      </c>
      <c r="BF1" s="178" t="s">
        <v>13</v>
      </c>
      <c r="BG1" s="178" t="s">
        <v>13</v>
      </c>
      <c r="BH1" s="178" t="s">
        <v>12</v>
      </c>
      <c r="BI1" s="178">
        <v>1</v>
      </c>
      <c r="BJ1" s="178">
        <v>2</v>
      </c>
      <c r="BK1" s="179">
        <v>3</v>
      </c>
      <c r="BL1" s="178" t="s">
        <v>16</v>
      </c>
      <c r="BM1" s="178" t="s">
        <v>17</v>
      </c>
      <c r="BN1" s="178" t="s">
        <v>18</v>
      </c>
      <c r="BO1" s="178" t="s">
        <v>19</v>
      </c>
      <c r="BQ1" s="178" t="s">
        <v>13</v>
      </c>
      <c r="BR1" s="178" t="s">
        <v>13</v>
      </c>
      <c r="BS1" s="178" t="s">
        <v>12</v>
      </c>
      <c r="BT1" s="178">
        <v>1</v>
      </c>
      <c r="BU1" s="178">
        <v>2</v>
      </c>
      <c r="BV1" s="179">
        <v>3</v>
      </c>
      <c r="BW1" s="178" t="s">
        <v>16</v>
      </c>
      <c r="BX1" s="178" t="s">
        <v>17</v>
      </c>
      <c r="BY1" s="178" t="s">
        <v>18</v>
      </c>
      <c r="BZ1" s="178" t="s">
        <v>19</v>
      </c>
      <c r="CB1" s="178" t="s">
        <v>13</v>
      </c>
      <c r="CC1" s="178" t="s">
        <v>13</v>
      </c>
      <c r="CD1" s="178" t="s">
        <v>12</v>
      </c>
      <c r="CE1" s="178">
        <v>1</v>
      </c>
      <c r="CF1" s="178">
        <v>2</v>
      </c>
      <c r="CG1" s="179">
        <v>3</v>
      </c>
      <c r="CH1" s="178" t="s">
        <v>16</v>
      </c>
      <c r="CI1" s="178" t="s">
        <v>17</v>
      </c>
      <c r="CJ1" s="178" t="s">
        <v>18</v>
      </c>
      <c r="CK1" s="178" t="s">
        <v>19</v>
      </c>
      <c r="CM1" s="178" t="s">
        <v>13</v>
      </c>
      <c r="CN1" s="178" t="s">
        <v>13</v>
      </c>
      <c r="CO1" s="178" t="s">
        <v>12</v>
      </c>
      <c r="CP1" s="178">
        <v>1</v>
      </c>
      <c r="CQ1" s="178">
        <v>2</v>
      </c>
      <c r="CR1" s="179">
        <v>3</v>
      </c>
      <c r="CS1" s="179" t="s">
        <v>16</v>
      </c>
      <c r="CT1" s="178" t="s">
        <v>19</v>
      </c>
      <c r="CV1" s="178" t="s">
        <v>13</v>
      </c>
      <c r="CW1" s="178" t="s">
        <v>13</v>
      </c>
      <c r="CX1" s="178" t="s">
        <v>12</v>
      </c>
      <c r="CY1" s="178">
        <v>1</v>
      </c>
      <c r="CZ1" s="178">
        <v>2</v>
      </c>
      <c r="DA1" s="179">
        <v>3</v>
      </c>
      <c r="DB1" s="178" t="s">
        <v>19</v>
      </c>
    </row>
    <row r="2" spans="1:106" ht="15" customHeight="1">
      <c r="A2" s="230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175">
        <v>10.3</v>
      </c>
      <c r="S2" s="175">
        <v>14</v>
      </c>
      <c r="T2" s="175">
        <v>14.9</v>
      </c>
      <c r="U2" s="175">
        <v>15.9</v>
      </c>
      <c r="V2" s="176">
        <v>17.1</v>
      </c>
      <c r="W2" s="175">
        <v>18.4</v>
      </c>
      <c r="X2" s="176">
        <v>19.9</v>
      </c>
      <c r="Y2" s="176">
        <v>21.4</v>
      </c>
      <c r="Z2" s="175">
        <v>22.9</v>
      </c>
      <c r="AA2" s="175"/>
      <c r="AB2" s="175">
        <v>10</v>
      </c>
      <c r="AC2" s="175">
        <v>12</v>
      </c>
      <c r="AD2" s="175">
        <v>12.4</v>
      </c>
      <c r="AE2" s="175">
        <v>13.1</v>
      </c>
      <c r="AF2" s="176">
        <v>13.9</v>
      </c>
      <c r="AG2" s="175">
        <v>14.9</v>
      </c>
      <c r="AH2" s="176">
        <v>15.9</v>
      </c>
      <c r="AI2" s="176">
        <v>17.1</v>
      </c>
      <c r="AJ2" s="175">
        <v>18.1</v>
      </c>
      <c r="AL2" s="180">
        <v>20</v>
      </c>
      <c r="AM2" s="180">
        <v>25.3</v>
      </c>
      <c r="AN2" s="180">
        <v>25.4</v>
      </c>
      <c r="AO2" s="180">
        <v>26.9</v>
      </c>
      <c r="AP2" s="180">
        <v>28.6</v>
      </c>
      <c r="AQ2" s="180">
        <v>31.1</v>
      </c>
      <c r="AR2" s="180">
        <v>33.1</v>
      </c>
      <c r="AS2" s="180">
        <v>35.1</v>
      </c>
      <c r="AT2" s="180">
        <v>37.1</v>
      </c>
      <c r="AV2" s="180">
        <v>55</v>
      </c>
      <c r="AW2" s="180">
        <v>57</v>
      </c>
      <c r="AX2" s="180">
        <v>57.1</v>
      </c>
      <c r="AY2" s="180">
        <v>101.1</v>
      </c>
      <c r="AZ2" s="180">
        <v>105.1</v>
      </c>
      <c r="BA2" s="180">
        <v>110.1</v>
      </c>
      <c r="BB2" s="180">
        <v>116.1</v>
      </c>
      <c r="BC2" s="180">
        <v>122.1</v>
      </c>
      <c r="BD2" s="180">
        <v>128.1</v>
      </c>
      <c r="BF2" s="180">
        <v>190</v>
      </c>
      <c r="BG2" s="180">
        <v>200</v>
      </c>
      <c r="BH2" s="180">
        <v>205.1</v>
      </c>
      <c r="BI2" s="180">
        <v>214.1</v>
      </c>
      <c r="BJ2" s="180">
        <v>224.1</v>
      </c>
      <c r="BK2" s="180">
        <v>234.1</v>
      </c>
      <c r="BL2" s="180">
        <v>245.1</v>
      </c>
      <c r="BM2" s="180">
        <v>300.1</v>
      </c>
      <c r="BN2" s="180">
        <v>315.1</v>
      </c>
      <c r="BO2" s="180">
        <v>330.1</v>
      </c>
      <c r="BQ2" s="180">
        <v>350</v>
      </c>
      <c r="BR2" s="180">
        <v>405.6</v>
      </c>
      <c r="BS2" s="180">
        <v>417.1</v>
      </c>
      <c r="BT2" s="180">
        <v>435.1</v>
      </c>
      <c r="BU2" s="180">
        <v>455.1</v>
      </c>
      <c r="BV2" s="180">
        <v>515.1</v>
      </c>
      <c r="BW2" s="180">
        <v>540.1</v>
      </c>
      <c r="BX2" s="180">
        <v>605.1</v>
      </c>
      <c r="BY2" s="180">
        <v>625.1</v>
      </c>
      <c r="BZ2" s="180">
        <v>710.1</v>
      </c>
      <c r="CB2" s="180">
        <v>700</v>
      </c>
      <c r="CC2" s="180">
        <v>852.1</v>
      </c>
      <c r="CD2" s="180">
        <v>915.1</v>
      </c>
      <c r="CE2" s="180">
        <v>954.1</v>
      </c>
      <c r="CF2" s="180">
        <v>1040.1</v>
      </c>
      <c r="CG2" s="180">
        <v>1130.1</v>
      </c>
      <c r="CH2" s="180">
        <v>1230.1</v>
      </c>
      <c r="CI2" s="180">
        <v>1330.1</v>
      </c>
      <c r="CJ2" s="180">
        <v>1430.1</v>
      </c>
      <c r="CK2" s="180">
        <v>1600.1</v>
      </c>
      <c r="CM2" s="180">
        <v>401</v>
      </c>
      <c r="CN2" s="180">
        <v>600.1</v>
      </c>
      <c r="CO2" s="180">
        <v>630.1</v>
      </c>
      <c r="CP2" s="180">
        <v>650.1</v>
      </c>
      <c r="CQ2" s="180">
        <v>710.1</v>
      </c>
      <c r="CR2" s="180">
        <v>730.1</v>
      </c>
      <c r="CS2" s="180">
        <v>800.1</v>
      </c>
      <c r="CT2" s="180">
        <v>830.1</v>
      </c>
      <c r="CV2" s="180">
        <v>850</v>
      </c>
      <c r="CW2" s="180">
        <v>950.1</v>
      </c>
      <c r="CX2" s="180">
        <v>1030.1</v>
      </c>
      <c r="CY2" s="180">
        <v>1100.1</v>
      </c>
      <c r="CZ2" s="180">
        <v>1140.1</v>
      </c>
      <c r="DA2" s="180">
        <v>1230.1</v>
      </c>
      <c r="DB2" s="180">
        <v>1330.1</v>
      </c>
    </row>
    <row r="3" spans="1:106" ht="15" customHeight="1">
      <c r="A3" s="1"/>
      <c r="B3" s="1"/>
      <c r="C3" s="1"/>
      <c r="D3" s="166"/>
      <c r="E3" s="1"/>
      <c r="F3" s="1"/>
      <c r="G3" s="1"/>
      <c r="H3" s="1"/>
      <c r="I3" s="1"/>
      <c r="J3" s="1"/>
      <c r="K3" s="189"/>
      <c r="L3" s="1"/>
      <c r="M3" s="1"/>
      <c r="N3" s="1"/>
      <c r="O3" s="1"/>
      <c r="P3" s="1"/>
      <c r="Q3" s="1"/>
      <c r="R3" s="228" t="s">
        <v>56</v>
      </c>
      <c r="S3" s="228"/>
      <c r="T3" s="228"/>
      <c r="U3" s="228"/>
      <c r="V3" s="228"/>
      <c r="W3" s="228"/>
      <c r="X3" s="228"/>
      <c r="Y3" s="228"/>
      <c r="Z3" s="228"/>
      <c r="AA3" s="177"/>
      <c r="AB3" s="228" t="s">
        <v>57</v>
      </c>
      <c r="AC3" s="228"/>
      <c r="AD3" s="228"/>
      <c r="AE3" s="228"/>
      <c r="AF3" s="228"/>
      <c r="AG3" s="228"/>
      <c r="AH3" s="228"/>
      <c r="AI3" s="228"/>
      <c r="AJ3" s="228"/>
      <c r="AL3" s="223" t="s">
        <v>44</v>
      </c>
      <c r="AM3" s="223"/>
      <c r="AN3" s="223"/>
      <c r="AO3" s="223"/>
      <c r="AP3" s="223"/>
      <c r="AQ3" s="223"/>
      <c r="AR3" s="223"/>
      <c r="AS3" s="223"/>
      <c r="AT3" s="223"/>
      <c r="AV3" s="223" t="s">
        <v>46</v>
      </c>
      <c r="AW3" s="223"/>
      <c r="AX3" s="223"/>
      <c r="AY3" s="223"/>
      <c r="AZ3" s="223"/>
      <c r="BA3" s="223"/>
      <c r="BB3" s="223"/>
      <c r="BC3" s="223"/>
      <c r="BD3" s="223"/>
      <c r="BF3" s="223" t="s">
        <v>47</v>
      </c>
      <c r="BG3" s="223"/>
      <c r="BH3" s="223"/>
      <c r="BI3" s="223"/>
      <c r="BJ3" s="223"/>
      <c r="BK3" s="223"/>
      <c r="BL3" s="223"/>
      <c r="BM3" s="223"/>
      <c r="BN3" s="223"/>
      <c r="BO3" s="223"/>
      <c r="BQ3" s="223" t="s">
        <v>48</v>
      </c>
      <c r="BR3" s="223"/>
      <c r="BS3" s="223"/>
      <c r="BT3" s="223"/>
      <c r="BU3" s="223"/>
      <c r="BV3" s="223"/>
      <c r="BW3" s="223"/>
      <c r="BX3" s="223"/>
      <c r="BY3" s="223"/>
      <c r="BZ3" s="223"/>
      <c r="CB3" s="223" t="s">
        <v>49</v>
      </c>
      <c r="CC3" s="223"/>
      <c r="CD3" s="223"/>
      <c r="CE3" s="223"/>
      <c r="CF3" s="223"/>
      <c r="CG3" s="223"/>
      <c r="CH3" s="223"/>
      <c r="CI3" s="223"/>
      <c r="CJ3" s="223"/>
      <c r="CK3" s="223"/>
      <c r="CM3" s="223" t="s">
        <v>58</v>
      </c>
      <c r="CN3" s="223"/>
      <c r="CO3" s="223"/>
      <c r="CP3" s="223"/>
      <c r="CQ3" s="223"/>
      <c r="CR3" s="223"/>
      <c r="CS3" s="223"/>
      <c r="CT3" s="223"/>
      <c r="CV3" s="223" t="s">
        <v>61</v>
      </c>
      <c r="CW3" s="223"/>
      <c r="CX3" s="223"/>
      <c r="CY3" s="223"/>
      <c r="CZ3" s="223"/>
      <c r="DA3" s="223"/>
      <c r="DB3" s="223"/>
    </row>
    <row r="4" spans="1:35" ht="42" customHeight="1">
      <c r="A4" s="232" t="s">
        <v>545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T4" s="70"/>
      <c r="U4" s="28"/>
      <c r="V4" s="31"/>
      <c r="W4" s="6"/>
      <c r="X4"/>
      <c r="Y4" s="25"/>
      <c r="AD4" s="70"/>
      <c r="AE4" s="28"/>
      <c r="AF4" s="31"/>
      <c r="AG4" s="6"/>
      <c r="AH4"/>
      <c r="AI4" s="25"/>
    </row>
    <row r="5" spans="3:106" ht="15" customHeight="1">
      <c r="C5" s="5" t="s">
        <v>0</v>
      </c>
      <c r="D5" s="231" t="s">
        <v>54</v>
      </c>
      <c r="E5" s="231"/>
      <c r="F5" s="231"/>
      <c r="G5" s="231"/>
      <c r="H5" s="231"/>
      <c r="I5" s="231"/>
      <c r="J5" s="231"/>
      <c r="K5" s="231"/>
      <c r="L5" s="231" t="s">
        <v>87</v>
      </c>
      <c r="M5" s="231"/>
      <c r="N5" s="231"/>
      <c r="O5" s="231"/>
      <c r="P5" s="231"/>
      <c r="Q5" s="231"/>
      <c r="Y5" s="88"/>
      <c r="Z5" s="89"/>
      <c r="AA5" s="89"/>
      <c r="AI5" s="88"/>
      <c r="AJ5" s="89"/>
      <c r="AK5" s="88"/>
      <c r="AL5" s="88"/>
      <c r="AM5" s="88"/>
      <c r="AN5" s="89"/>
      <c r="AO5" s="88"/>
      <c r="AP5" s="88"/>
      <c r="AQ5" s="89"/>
      <c r="AR5" s="88"/>
      <c r="AS5" s="88"/>
      <c r="AT5" s="89"/>
      <c r="AU5" s="88"/>
      <c r="AV5" s="88"/>
      <c r="AW5" s="89"/>
      <c r="AX5" s="88"/>
      <c r="AY5" s="88"/>
      <c r="AZ5" s="89"/>
      <c r="BA5" s="88"/>
      <c r="BB5" s="88"/>
      <c r="BC5" s="89"/>
      <c r="BD5" s="88"/>
      <c r="BE5" s="88"/>
      <c r="BF5" s="89"/>
      <c r="BG5" s="88"/>
      <c r="BH5" s="88"/>
      <c r="BI5" s="89"/>
      <c r="BJ5" s="88"/>
      <c r="BK5" s="88"/>
      <c r="BL5" s="89"/>
      <c r="BM5" s="88"/>
      <c r="BN5" s="88"/>
      <c r="BO5" s="89"/>
      <c r="BP5" s="88"/>
      <c r="BQ5" s="88"/>
      <c r="BR5" s="89"/>
      <c r="BS5" s="88"/>
      <c r="BT5" s="88"/>
      <c r="BU5" s="89"/>
      <c r="BV5" s="88"/>
      <c r="BW5" s="88"/>
      <c r="BX5" s="89"/>
      <c r="BY5" s="88"/>
      <c r="BZ5" s="88"/>
      <c r="CA5" s="89"/>
      <c r="CB5" s="88"/>
      <c r="CC5" s="88"/>
      <c r="CD5" s="89"/>
      <c r="CE5" s="88"/>
      <c r="CF5" s="88"/>
      <c r="CG5" s="89"/>
      <c r="CH5" s="88"/>
      <c r="CI5" s="88"/>
      <c r="CJ5" s="89"/>
      <c r="CK5" s="88"/>
      <c r="CL5" s="88"/>
      <c r="CM5" s="89"/>
      <c r="CN5" s="88"/>
      <c r="CO5" s="88"/>
      <c r="CP5" s="89"/>
      <c r="CQ5" s="88"/>
      <c r="CR5" s="88"/>
      <c r="CS5" s="88"/>
      <c r="CT5" s="88"/>
      <c r="CU5" s="88"/>
      <c r="CV5" s="89"/>
      <c r="CW5" s="88"/>
      <c r="CX5" s="88"/>
      <c r="CY5" s="89"/>
      <c r="CZ5" s="88"/>
      <c r="DA5" s="88"/>
      <c r="DB5" s="88"/>
    </row>
    <row r="6" spans="3:106" ht="15" customHeight="1">
      <c r="C6" s="5"/>
      <c r="D6" s="167"/>
      <c r="E6" s="18"/>
      <c r="F6" s="18"/>
      <c r="G6" s="18"/>
      <c r="H6" s="18"/>
      <c r="I6" s="61"/>
      <c r="J6" s="18"/>
      <c r="K6" s="61"/>
      <c r="L6" s="7"/>
      <c r="M6" s="18"/>
      <c r="N6" s="7"/>
      <c r="Y6" s="90"/>
      <c r="Z6" s="88"/>
      <c r="AA6" s="88"/>
      <c r="AI6" s="90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</row>
    <row r="7" spans="1:35" ht="15.75" customHeight="1">
      <c r="A7" s="224" t="s">
        <v>85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T7" s="24"/>
      <c r="U7" s="29"/>
      <c r="V7" s="30"/>
      <c r="X7"/>
      <c r="Y7" s="25"/>
      <c r="AD7" s="24"/>
      <c r="AE7" s="29"/>
      <c r="AF7" s="30"/>
      <c r="AH7"/>
      <c r="AI7" s="25"/>
    </row>
    <row r="8" spans="1:35" ht="15.75" customHeight="1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T8" s="24"/>
      <c r="U8" s="29"/>
      <c r="V8" s="30"/>
      <c r="X8"/>
      <c r="Y8" s="25"/>
      <c r="AD8" s="24"/>
      <c r="AE8" s="29"/>
      <c r="AF8" s="30"/>
      <c r="AH8"/>
      <c r="AI8" s="25"/>
    </row>
    <row r="9" spans="1:35" ht="25.5" customHeight="1">
      <c r="A9" s="42" t="s">
        <v>1</v>
      </c>
      <c r="B9" s="43" t="s">
        <v>11</v>
      </c>
      <c r="C9" s="42" t="s">
        <v>2</v>
      </c>
      <c r="D9" s="165" t="s">
        <v>3</v>
      </c>
      <c r="E9" s="42" t="s">
        <v>4</v>
      </c>
      <c r="F9" s="62" t="s">
        <v>5</v>
      </c>
      <c r="G9" s="68" t="s">
        <v>6</v>
      </c>
      <c r="H9" s="42" t="s">
        <v>15</v>
      </c>
      <c r="I9" s="62"/>
      <c r="J9" s="42"/>
      <c r="K9" s="62"/>
      <c r="L9" s="42" t="s">
        <v>8</v>
      </c>
      <c r="M9" s="229" t="s">
        <v>9</v>
      </c>
      <c r="N9" s="229"/>
      <c r="O9" s="229"/>
      <c r="P9" s="132" t="s">
        <v>10</v>
      </c>
      <c r="Q9" s="133" t="s">
        <v>1</v>
      </c>
      <c r="T9" s="24"/>
      <c r="U9" s="29"/>
      <c r="V9" s="30"/>
      <c r="X9"/>
      <c r="Y9" s="25"/>
      <c r="AD9" s="24"/>
      <c r="AE9" s="29"/>
      <c r="AF9" s="30"/>
      <c r="AH9"/>
      <c r="AI9" s="25"/>
    </row>
    <row r="10" spans="1:106" s="21" customFormat="1" ht="14.25" customHeight="1">
      <c r="A10" s="95">
        <v>1</v>
      </c>
      <c r="B10" s="96">
        <v>599</v>
      </c>
      <c r="C10" s="97" t="s">
        <v>231</v>
      </c>
      <c r="D10" s="102">
        <v>1998</v>
      </c>
      <c r="E10" s="97" t="s">
        <v>62</v>
      </c>
      <c r="F10" s="100">
        <v>11.7</v>
      </c>
      <c r="G10" s="100">
        <v>11.5</v>
      </c>
      <c r="H10" s="101" t="str">
        <f aca="true" t="shared" si="0" ref="H10:H18">LOOKUP(K10,$AB$2:$AJ$2,$AB$1:$AJ$1)</f>
        <v>КМС</v>
      </c>
      <c r="I10" s="103">
        <f aca="true" t="shared" si="1" ref="I10:J17">F10</f>
        <v>11.7</v>
      </c>
      <c r="J10" s="103">
        <f t="shared" si="1"/>
        <v>11.5</v>
      </c>
      <c r="K10" s="104">
        <f aca="true" t="shared" si="2" ref="K10:K21">SMALL(I10:J10,1)+0</f>
        <v>11.5</v>
      </c>
      <c r="L10" s="105" t="s">
        <v>232</v>
      </c>
      <c r="M10" s="95">
        <v>1</v>
      </c>
      <c r="N10" s="106"/>
      <c r="O10" s="106"/>
      <c r="P10" s="106"/>
      <c r="Q10" s="10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7" s="10" customFormat="1" ht="14.25" customHeight="1">
      <c r="A11" s="95">
        <v>2</v>
      </c>
      <c r="B11" s="96">
        <v>323</v>
      </c>
      <c r="C11" s="97" t="s">
        <v>241</v>
      </c>
      <c r="D11" s="102">
        <v>1999</v>
      </c>
      <c r="E11" s="97" t="s">
        <v>62</v>
      </c>
      <c r="F11" s="100">
        <v>11.8</v>
      </c>
      <c r="G11" s="100">
        <v>11.8</v>
      </c>
      <c r="H11" s="101" t="str">
        <f t="shared" si="0"/>
        <v>КМС</v>
      </c>
      <c r="I11" s="103">
        <f t="shared" si="1"/>
        <v>11.8</v>
      </c>
      <c r="J11" s="103">
        <f t="shared" si="1"/>
        <v>11.8</v>
      </c>
      <c r="K11" s="104">
        <f t="shared" si="2"/>
        <v>11.8</v>
      </c>
      <c r="L11" s="105" t="s">
        <v>242</v>
      </c>
      <c r="M11" s="95">
        <v>1</v>
      </c>
      <c r="N11" s="106"/>
      <c r="O11" s="106"/>
      <c r="P11" s="106"/>
      <c r="Q11" s="106"/>
    </row>
    <row r="12" spans="1:106" s="45" customFormat="1" ht="14.25" customHeight="1">
      <c r="A12" s="95">
        <v>3</v>
      </c>
      <c r="B12" s="96">
        <v>117</v>
      </c>
      <c r="C12" s="106" t="s">
        <v>243</v>
      </c>
      <c r="D12" s="99">
        <v>1999</v>
      </c>
      <c r="E12" s="97" t="s">
        <v>62</v>
      </c>
      <c r="F12" s="107">
        <v>12.2</v>
      </c>
      <c r="G12" s="107">
        <v>12.2</v>
      </c>
      <c r="H12" s="101" t="str">
        <f t="shared" si="0"/>
        <v>КМС</v>
      </c>
      <c r="I12" s="103">
        <f t="shared" si="1"/>
        <v>12.2</v>
      </c>
      <c r="J12" s="103">
        <f t="shared" si="1"/>
        <v>12.2</v>
      </c>
      <c r="K12" s="104">
        <f t="shared" si="2"/>
        <v>12.2</v>
      </c>
      <c r="L12" s="105" t="s">
        <v>228</v>
      </c>
      <c r="M12" s="95">
        <v>2</v>
      </c>
      <c r="N12" s="106"/>
      <c r="O12" s="106"/>
      <c r="P12" s="106"/>
      <c r="Q12" s="106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127" customFormat="1" ht="14.25" customHeight="1">
      <c r="A13" s="95">
        <v>4</v>
      </c>
      <c r="B13" s="96">
        <v>11</v>
      </c>
      <c r="C13" s="97" t="s">
        <v>229</v>
      </c>
      <c r="D13" s="102">
        <v>1998</v>
      </c>
      <c r="E13" s="97" t="s">
        <v>62</v>
      </c>
      <c r="F13" s="107">
        <v>12.5</v>
      </c>
      <c r="G13" s="107">
        <v>12.6</v>
      </c>
      <c r="H13" s="101">
        <f t="shared" si="0"/>
        <v>1</v>
      </c>
      <c r="I13" s="103">
        <f t="shared" si="1"/>
        <v>12.5</v>
      </c>
      <c r="J13" s="103">
        <f t="shared" si="1"/>
        <v>12.6</v>
      </c>
      <c r="K13" s="104">
        <f t="shared" si="2"/>
        <v>12.5</v>
      </c>
      <c r="L13" s="196" t="s">
        <v>230</v>
      </c>
      <c r="M13" s="95">
        <v>2</v>
      </c>
      <c r="N13" s="106"/>
      <c r="O13" s="106"/>
      <c r="P13" s="106"/>
      <c r="Q13" s="106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7" s="10" customFormat="1" ht="14.25" customHeight="1">
      <c r="A14" s="95">
        <v>5</v>
      </c>
      <c r="B14" s="96">
        <v>351</v>
      </c>
      <c r="C14" s="97" t="s">
        <v>443</v>
      </c>
      <c r="D14" s="102">
        <v>1998</v>
      </c>
      <c r="E14" s="97" t="s">
        <v>63</v>
      </c>
      <c r="F14" s="100">
        <v>13.2</v>
      </c>
      <c r="G14" s="100">
        <v>13.3</v>
      </c>
      <c r="H14" s="101">
        <f t="shared" si="0"/>
        <v>2</v>
      </c>
      <c r="I14" s="103">
        <f t="shared" si="1"/>
        <v>13.2</v>
      </c>
      <c r="J14" s="103">
        <f t="shared" si="1"/>
        <v>13.3</v>
      </c>
      <c r="K14" s="104">
        <f t="shared" si="2"/>
        <v>13.2</v>
      </c>
      <c r="L14" s="105" t="s">
        <v>324</v>
      </c>
      <c r="M14" s="95">
        <v>3</v>
      </c>
      <c r="N14" s="106"/>
      <c r="O14" s="106"/>
      <c r="P14" s="106"/>
      <c r="Q14" s="106"/>
    </row>
    <row r="15" spans="1:17" s="10" customFormat="1" ht="14.25" customHeight="1">
      <c r="A15" s="95">
        <v>6</v>
      </c>
      <c r="B15" s="96">
        <v>138</v>
      </c>
      <c r="C15" s="97" t="s">
        <v>237</v>
      </c>
      <c r="D15" s="102">
        <v>1998</v>
      </c>
      <c r="E15" s="97" t="s">
        <v>238</v>
      </c>
      <c r="F15" s="100">
        <v>13.7</v>
      </c>
      <c r="G15" s="100">
        <v>13.5</v>
      </c>
      <c r="H15" s="101">
        <f t="shared" si="0"/>
        <v>2</v>
      </c>
      <c r="I15" s="103">
        <f t="shared" si="1"/>
        <v>13.7</v>
      </c>
      <c r="J15" s="103">
        <f t="shared" si="1"/>
        <v>13.5</v>
      </c>
      <c r="K15" s="104">
        <f t="shared" si="2"/>
        <v>13.5</v>
      </c>
      <c r="L15" s="105" t="s">
        <v>228</v>
      </c>
      <c r="M15" s="95">
        <v>4</v>
      </c>
      <c r="N15" s="106"/>
      <c r="O15" s="106"/>
      <c r="P15" s="106"/>
      <c r="Q15" s="106"/>
    </row>
    <row r="16" spans="1:17" s="10" customFormat="1" ht="14.25" customHeight="1">
      <c r="A16" s="95">
        <v>7</v>
      </c>
      <c r="B16" s="99">
        <v>18</v>
      </c>
      <c r="C16" s="97" t="s">
        <v>244</v>
      </c>
      <c r="D16" s="102">
        <v>1999</v>
      </c>
      <c r="E16" s="97" t="s">
        <v>63</v>
      </c>
      <c r="F16" s="107">
        <v>14.3</v>
      </c>
      <c r="G16" s="107">
        <v>14.4</v>
      </c>
      <c r="H16" s="101">
        <f t="shared" si="0"/>
        <v>3</v>
      </c>
      <c r="I16" s="103">
        <f t="shared" si="1"/>
        <v>14.3</v>
      </c>
      <c r="J16" s="103">
        <f t="shared" si="1"/>
        <v>14.4</v>
      </c>
      <c r="K16" s="104">
        <f t="shared" si="2"/>
        <v>14.3</v>
      </c>
      <c r="L16" s="105" t="s">
        <v>245</v>
      </c>
      <c r="M16" s="95">
        <v>5</v>
      </c>
      <c r="N16" s="106"/>
      <c r="O16" s="106"/>
      <c r="P16" s="106"/>
      <c r="Q16" s="106"/>
    </row>
    <row r="17" spans="1:17" s="10" customFormat="1" ht="14.25" customHeight="1">
      <c r="A17" s="95">
        <v>8</v>
      </c>
      <c r="B17" s="96">
        <v>301</v>
      </c>
      <c r="C17" s="97" t="s">
        <v>233</v>
      </c>
      <c r="D17" s="102">
        <v>1999</v>
      </c>
      <c r="E17" s="97" t="s">
        <v>62</v>
      </c>
      <c r="F17" s="100">
        <v>13</v>
      </c>
      <c r="G17" s="211" t="s">
        <v>474</v>
      </c>
      <c r="H17" s="101">
        <f t="shared" si="0"/>
        <v>1</v>
      </c>
      <c r="I17" s="103">
        <f t="shared" si="1"/>
        <v>13</v>
      </c>
      <c r="J17" s="103" t="str">
        <f t="shared" si="1"/>
        <v>справка</v>
      </c>
      <c r="K17" s="104">
        <f t="shared" si="2"/>
        <v>13</v>
      </c>
      <c r="L17" s="105" t="s">
        <v>234</v>
      </c>
      <c r="M17" s="95">
        <v>3</v>
      </c>
      <c r="N17" s="106"/>
      <c r="O17" s="106"/>
      <c r="P17" s="106"/>
      <c r="Q17" s="106"/>
    </row>
    <row r="18" spans="1:17" s="10" customFormat="1" ht="14.25" customHeight="1" hidden="1">
      <c r="A18" s="95">
        <v>9</v>
      </c>
      <c r="B18" s="96">
        <v>60</v>
      </c>
      <c r="C18" s="97" t="s">
        <v>455</v>
      </c>
      <c r="D18" s="102">
        <v>1999</v>
      </c>
      <c r="E18" s="97" t="s">
        <v>235</v>
      </c>
      <c r="F18" s="107">
        <v>14.8</v>
      </c>
      <c r="G18" s="107"/>
      <c r="H18" s="101">
        <f t="shared" si="0"/>
        <v>3</v>
      </c>
      <c r="I18" s="103">
        <f>F18</f>
        <v>14.8</v>
      </c>
      <c r="J18" s="103"/>
      <c r="K18" s="104">
        <f t="shared" si="2"/>
        <v>14.8</v>
      </c>
      <c r="L18" s="105" t="s">
        <v>236</v>
      </c>
      <c r="M18" s="95">
        <v>4</v>
      </c>
      <c r="N18" s="106"/>
      <c r="O18" s="106"/>
      <c r="P18" s="106"/>
      <c r="Q18" s="106"/>
    </row>
    <row r="19" spans="1:106" s="10" customFormat="1" ht="14.25" customHeight="1" hidden="1">
      <c r="A19" s="95"/>
      <c r="B19" s="96">
        <v>673</v>
      </c>
      <c r="C19" s="97" t="s">
        <v>225</v>
      </c>
      <c r="D19" s="102">
        <v>1998</v>
      </c>
      <c r="E19" s="97" t="s">
        <v>63</v>
      </c>
      <c r="F19" s="100" t="s">
        <v>453</v>
      </c>
      <c r="G19" s="100"/>
      <c r="H19" s="101"/>
      <c r="I19" s="103" t="str">
        <f>F19</f>
        <v>н.я</v>
      </c>
      <c r="J19" s="103"/>
      <c r="K19" s="104" t="e">
        <f t="shared" si="2"/>
        <v>#NUM!</v>
      </c>
      <c r="L19" s="105" t="s">
        <v>226</v>
      </c>
      <c r="M19" s="95"/>
      <c r="N19" s="106"/>
      <c r="O19" s="106"/>
      <c r="P19" s="106"/>
      <c r="Q19" s="106"/>
      <c r="R19" s="45"/>
      <c r="S19" s="45"/>
      <c r="T19" s="46"/>
      <c r="U19" s="46"/>
      <c r="V19" s="46"/>
      <c r="W19" s="47"/>
      <c r="Z19" s="45"/>
      <c r="AA19" s="45"/>
      <c r="AB19" s="45"/>
      <c r="AC19" s="45"/>
      <c r="AD19" s="46"/>
      <c r="AE19" s="46"/>
      <c r="AF19" s="46"/>
      <c r="AG19" s="47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s="10" customFormat="1" ht="14.25" customHeight="1" hidden="1">
      <c r="A20" s="95"/>
      <c r="B20" s="96">
        <v>182</v>
      </c>
      <c r="C20" s="97" t="s">
        <v>227</v>
      </c>
      <c r="D20" s="102">
        <v>1998</v>
      </c>
      <c r="E20" s="97" t="s">
        <v>62</v>
      </c>
      <c r="F20" s="100" t="s">
        <v>453</v>
      </c>
      <c r="G20" s="100"/>
      <c r="H20" s="101"/>
      <c r="I20" s="103" t="str">
        <f>F20</f>
        <v>н.я</v>
      </c>
      <c r="J20" s="103"/>
      <c r="K20" s="104" t="e">
        <f t="shared" si="2"/>
        <v>#NUM!</v>
      </c>
      <c r="L20" s="105" t="s">
        <v>228</v>
      </c>
      <c r="M20" s="95"/>
      <c r="N20" s="106"/>
      <c r="O20" s="106"/>
      <c r="P20" s="106"/>
      <c r="Q20" s="106"/>
      <c r="R20" s="127"/>
      <c r="S20" s="127"/>
      <c r="T20" s="128"/>
      <c r="U20" s="128"/>
      <c r="V20" s="128"/>
      <c r="W20" s="129"/>
      <c r="X20" s="130"/>
      <c r="Y20" s="130"/>
      <c r="Z20" s="127"/>
      <c r="AA20" s="127"/>
      <c r="AB20" s="127"/>
      <c r="AC20" s="127"/>
      <c r="AD20" s="128"/>
      <c r="AE20" s="128"/>
      <c r="AF20" s="128"/>
      <c r="AG20" s="129"/>
      <c r="AH20" s="130"/>
      <c r="AI20" s="130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</row>
    <row r="21" spans="1:17" s="10" customFormat="1" ht="14.25" customHeight="1" hidden="1">
      <c r="A21" s="95"/>
      <c r="B21" s="96">
        <v>640</v>
      </c>
      <c r="C21" s="97" t="s">
        <v>239</v>
      </c>
      <c r="D21" s="102">
        <v>1999</v>
      </c>
      <c r="E21" s="97" t="s">
        <v>62</v>
      </c>
      <c r="F21" s="100" t="s">
        <v>453</v>
      </c>
      <c r="G21" s="100"/>
      <c r="H21" s="101"/>
      <c r="I21" s="103" t="str">
        <f>F21</f>
        <v>н.я</v>
      </c>
      <c r="J21" s="103"/>
      <c r="K21" s="104" t="e">
        <f t="shared" si="2"/>
        <v>#NUM!</v>
      </c>
      <c r="L21" s="105" t="s">
        <v>240</v>
      </c>
      <c r="M21" s="95"/>
      <c r="N21" s="106"/>
      <c r="O21" s="106"/>
      <c r="P21" s="106"/>
      <c r="Q21" s="106"/>
    </row>
    <row r="22" spans="1:35" ht="15.75" customHeight="1">
      <c r="A22" s="224" t="s">
        <v>86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T22" s="24"/>
      <c r="U22" s="29"/>
      <c r="V22" s="30"/>
      <c r="X22"/>
      <c r="Y22" s="25"/>
      <c r="AD22" s="24"/>
      <c r="AE22" s="29"/>
      <c r="AF22" s="30"/>
      <c r="AH22"/>
      <c r="AI22" s="25"/>
    </row>
    <row r="23" spans="1:35" ht="15.75" customHeight="1">
      <c r="A23" s="225" t="s">
        <v>51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T23" s="24"/>
      <c r="U23" s="29"/>
      <c r="V23" s="30"/>
      <c r="X23"/>
      <c r="Y23" s="25"/>
      <c r="AD23" s="24"/>
      <c r="AE23" s="29"/>
      <c r="AF23" s="30"/>
      <c r="AH23"/>
      <c r="AI23" s="25"/>
    </row>
    <row r="24" spans="1:35" ht="25.5" customHeight="1">
      <c r="A24" s="42" t="s">
        <v>1</v>
      </c>
      <c r="B24" s="43" t="s">
        <v>11</v>
      </c>
      <c r="C24" s="42" t="s">
        <v>2</v>
      </c>
      <c r="D24" s="165" t="s">
        <v>3</v>
      </c>
      <c r="E24" s="42" t="s">
        <v>4</v>
      </c>
      <c r="F24" s="62" t="s">
        <v>5</v>
      </c>
      <c r="G24" s="68" t="s">
        <v>6</v>
      </c>
      <c r="H24" s="42" t="s">
        <v>15</v>
      </c>
      <c r="I24" s="62"/>
      <c r="J24" s="42"/>
      <c r="K24" s="62"/>
      <c r="L24" s="42" t="s">
        <v>8</v>
      </c>
      <c r="M24" s="229" t="s">
        <v>9</v>
      </c>
      <c r="N24" s="229"/>
      <c r="O24" s="229"/>
      <c r="P24" s="132" t="s">
        <v>10</v>
      </c>
      <c r="Q24" s="133" t="s">
        <v>1</v>
      </c>
      <c r="T24" s="24"/>
      <c r="U24" s="29"/>
      <c r="V24" s="30"/>
      <c r="X24"/>
      <c r="Y24" s="25"/>
      <c r="AD24" s="24"/>
      <c r="AE24" s="29"/>
      <c r="AF24" s="30"/>
      <c r="AH24"/>
      <c r="AI24" s="25"/>
    </row>
    <row r="25" spans="1:106" s="10" customFormat="1" ht="14.25" customHeight="1">
      <c r="A25" s="95">
        <v>1</v>
      </c>
      <c r="B25" s="96">
        <v>1</v>
      </c>
      <c r="C25" s="97" t="s">
        <v>286</v>
      </c>
      <c r="D25" s="102">
        <v>1993</v>
      </c>
      <c r="E25" s="97" t="s">
        <v>287</v>
      </c>
      <c r="F25" s="100">
        <v>11.2</v>
      </c>
      <c r="G25" s="100">
        <v>11</v>
      </c>
      <c r="H25" s="101" t="str">
        <f aca="true" t="shared" si="3" ref="H25:H56">LOOKUP(K25,$AB$2:$AJ$2,$AB$1:$AJ$1)</f>
        <v>КМС</v>
      </c>
      <c r="I25" s="103">
        <f aca="true" t="shared" si="4" ref="I25:J32">F25</f>
        <v>11.2</v>
      </c>
      <c r="J25" s="103">
        <f t="shared" si="4"/>
        <v>11</v>
      </c>
      <c r="K25" s="104">
        <f aca="true" t="shared" si="5" ref="K25:K56">SMALL(I25:J25,1)+0</f>
        <v>11</v>
      </c>
      <c r="L25" s="105" t="s">
        <v>288</v>
      </c>
      <c r="M25" s="95">
        <v>1</v>
      </c>
      <c r="N25" s="106"/>
      <c r="O25" s="106"/>
      <c r="P25" s="106"/>
      <c r="Q25" s="106"/>
      <c r="R25" s="127"/>
      <c r="S25" s="127"/>
      <c r="T25" s="128"/>
      <c r="U25" s="128"/>
      <c r="V25" s="128"/>
      <c r="W25" s="129"/>
      <c r="X25" s="130"/>
      <c r="Y25" s="130"/>
      <c r="Z25" s="127"/>
      <c r="AA25" s="127"/>
      <c r="AB25" s="127"/>
      <c r="AC25" s="127"/>
      <c r="AD25" s="128"/>
      <c r="AE25" s="128"/>
      <c r="AF25" s="128"/>
      <c r="AG25" s="129"/>
      <c r="AH25" s="130"/>
      <c r="AI25" s="130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</row>
    <row r="26" spans="1:17" s="10" customFormat="1" ht="14.25" customHeight="1">
      <c r="A26" s="95">
        <v>2</v>
      </c>
      <c r="B26" s="96">
        <v>47</v>
      </c>
      <c r="C26" s="97" t="s">
        <v>274</v>
      </c>
      <c r="D26" s="102">
        <v>1994</v>
      </c>
      <c r="E26" s="97" t="s">
        <v>62</v>
      </c>
      <c r="F26" s="100">
        <v>11.6</v>
      </c>
      <c r="G26" s="100">
        <v>11.5</v>
      </c>
      <c r="H26" s="101" t="str">
        <f t="shared" si="3"/>
        <v>КМС</v>
      </c>
      <c r="I26" s="103">
        <f t="shared" si="4"/>
        <v>11.6</v>
      </c>
      <c r="J26" s="103">
        <f t="shared" si="4"/>
        <v>11.5</v>
      </c>
      <c r="K26" s="104">
        <f t="shared" si="5"/>
        <v>11.5</v>
      </c>
      <c r="L26" s="105" t="s">
        <v>275</v>
      </c>
      <c r="M26" s="95">
        <v>1</v>
      </c>
      <c r="N26" s="106"/>
      <c r="O26" s="106"/>
      <c r="P26" s="106"/>
      <c r="Q26" s="106"/>
    </row>
    <row r="27" spans="1:106" s="10" customFormat="1" ht="14.25" customHeight="1">
      <c r="A27" s="95">
        <v>3</v>
      </c>
      <c r="B27" s="96">
        <v>192</v>
      </c>
      <c r="C27" s="97" t="s">
        <v>306</v>
      </c>
      <c r="D27" s="102">
        <v>1996</v>
      </c>
      <c r="E27" s="97" t="s">
        <v>62</v>
      </c>
      <c r="F27" s="100">
        <v>12.4</v>
      </c>
      <c r="G27" s="100">
        <v>12.1</v>
      </c>
      <c r="H27" s="101" t="str">
        <f t="shared" si="3"/>
        <v>КМС</v>
      </c>
      <c r="I27" s="103">
        <f t="shared" si="4"/>
        <v>12.4</v>
      </c>
      <c r="J27" s="103">
        <f t="shared" si="4"/>
        <v>12.1</v>
      </c>
      <c r="K27" s="104">
        <f t="shared" si="5"/>
        <v>12.1</v>
      </c>
      <c r="L27" s="105" t="s">
        <v>307</v>
      </c>
      <c r="M27" s="95">
        <v>2</v>
      </c>
      <c r="N27" s="106"/>
      <c r="O27" s="106"/>
      <c r="P27" s="106"/>
      <c r="Q27" s="106"/>
      <c r="R27" s="127"/>
      <c r="S27" s="127"/>
      <c r="T27" s="128"/>
      <c r="U27" s="128"/>
      <c r="V27" s="128"/>
      <c r="W27" s="129"/>
      <c r="X27" s="130"/>
      <c r="Y27" s="130"/>
      <c r="Z27" s="127"/>
      <c r="AA27" s="127"/>
      <c r="AB27" s="127"/>
      <c r="AC27" s="127"/>
      <c r="AD27" s="128"/>
      <c r="AE27" s="128"/>
      <c r="AF27" s="128"/>
      <c r="AG27" s="129"/>
      <c r="AH27" s="130"/>
      <c r="AI27" s="130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</row>
    <row r="28" spans="1:106" s="10" customFormat="1" ht="14.25" customHeight="1">
      <c r="A28" s="95">
        <v>4</v>
      </c>
      <c r="B28" s="96">
        <v>895</v>
      </c>
      <c r="C28" s="97" t="s">
        <v>304</v>
      </c>
      <c r="D28" s="102">
        <v>1996</v>
      </c>
      <c r="E28" s="97" t="s">
        <v>238</v>
      </c>
      <c r="F28" s="100">
        <v>12.3</v>
      </c>
      <c r="G28" s="100">
        <v>12.2</v>
      </c>
      <c r="H28" s="101" t="str">
        <f t="shared" si="3"/>
        <v>КМС</v>
      </c>
      <c r="I28" s="103">
        <f t="shared" si="4"/>
        <v>12.3</v>
      </c>
      <c r="J28" s="103">
        <f t="shared" si="4"/>
        <v>12.2</v>
      </c>
      <c r="K28" s="104">
        <f t="shared" si="5"/>
        <v>12.2</v>
      </c>
      <c r="L28" s="105" t="s">
        <v>305</v>
      </c>
      <c r="M28" s="95">
        <v>1</v>
      </c>
      <c r="N28" s="106"/>
      <c r="O28" s="106"/>
      <c r="P28" s="106"/>
      <c r="Q28" s="106"/>
      <c r="R28" s="45"/>
      <c r="S28" s="45"/>
      <c r="T28" s="46"/>
      <c r="U28" s="46"/>
      <c r="V28" s="46"/>
      <c r="W28" s="47"/>
      <c r="Z28" s="45"/>
      <c r="AA28" s="45"/>
      <c r="AB28" s="45"/>
      <c r="AC28" s="45"/>
      <c r="AD28" s="46"/>
      <c r="AE28" s="46"/>
      <c r="AF28" s="46"/>
      <c r="AG28" s="47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</row>
    <row r="29" spans="1:17" s="10" customFormat="1" ht="14.25" customHeight="1">
      <c r="A29" s="95">
        <v>5</v>
      </c>
      <c r="B29" s="96">
        <v>115</v>
      </c>
      <c r="C29" s="97" t="s">
        <v>316</v>
      </c>
      <c r="D29" s="102">
        <v>2000</v>
      </c>
      <c r="E29" s="97" t="s">
        <v>63</v>
      </c>
      <c r="F29" s="100">
        <v>12.7</v>
      </c>
      <c r="G29" s="100">
        <v>12.3</v>
      </c>
      <c r="H29" s="101" t="str">
        <f t="shared" si="3"/>
        <v>КМС</v>
      </c>
      <c r="I29" s="103">
        <f t="shared" si="4"/>
        <v>12.7</v>
      </c>
      <c r="J29" s="103">
        <f t="shared" si="4"/>
        <v>12.3</v>
      </c>
      <c r="K29" s="104">
        <f t="shared" si="5"/>
        <v>12.3</v>
      </c>
      <c r="L29" s="105" t="s">
        <v>245</v>
      </c>
      <c r="M29" s="95">
        <v>1</v>
      </c>
      <c r="N29" s="106"/>
      <c r="O29" s="106"/>
      <c r="P29" s="106"/>
      <c r="Q29" s="106"/>
    </row>
    <row r="30" spans="1:17" s="10" customFormat="1" ht="14.25" customHeight="1">
      <c r="A30" s="95">
        <v>6</v>
      </c>
      <c r="B30" s="96">
        <v>36</v>
      </c>
      <c r="C30" s="97" t="s">
        <v>352</v>
      </c>
      <c r="D30" s="102">
        <v>2000</v>
      </c>
      <c r="E30" s="97" t="s">
        <v>63</v>
      </c>
      <c r="F30" s="100">
        <v>12.4</v>
      </c>
      <c r="G30" s="100">
        <v>12.4</v>
      </c>
      <c r="H30" s="101">
        <f t="shared" si="3"/>
        <v>1</v>
      </c>
      <c r="I30" s="103">
        <f t="shared" si="4"/>
        <v>12.4</v>
      </c>
      <c r="J30" s="103">
        <f t="shared" si="4"/>
        <v>12.4</v>
      </c>
      <c r="K30" s="104">
        <f t="shared" si="5"/>
        <v>12.4</v>
      </c>
      <c r="L30" s="105" t="s">
        <v>296</v>
      </c>
      <c r="M30" s="95">
        <v>2</v>
      </c>
      <c r="N30" s="106"/>
      <c r="O30" s="106"/>
      <c r="P30" s="106"/>
      <c r="Q30" s="106"/>
    </row>
    <row r="31" spans="1:17" s="10" customFormat="1" ht="14.25" customHeight="1">
      <c r="A31" s="95">
        <v>7</v>
      </c>
      <c r="B31" s="96">
        <v>300</v>
      </c>
      <c r="C31" s="97" t="s">
        <v>325</v>
      </c>
      <c r="D31" s="102">
        <v>2000</v>
      </c>
      <c r="E31" s="97" t="s">
        <v>62</v>
      </c>
      <c r="F31" s="209">
        <v>12.3</v>
      </c>
      <c r="G31" s="210" t="s">
        <v>474</v>
      </c>
      <c r="H31" s="101" t="str">
        <f t="shared" si="3"/>
        <v>КМС</v>
      </c>
      <c r="I31" s="103">
        <f t="shared" si="4"/>
        <v>12.3</v>
      </c>
      <c r="J31" s="103" t="str">
        <f t="shared" si="4"/>
        <v>справка</v>
      </c>
      <c r="K31" s="104">
        <f t="shared" si="5"/>
        <v>12.3</v>
      </c>
      <c r="L31" s="105" t="s">
        <v>234</v>
      </c>
      <c r="M31" s="95">
        <v>1</v>
      </c>
      <c r="N31" s="106"/>
      <c r="O31" s="106"/>
      <c r="P31" s="106"/>
      <c r="Q31" s="106"/>
    </row>
    <row r="32" spans="1:17" s="10" customFormat="1" ht="14.25" customHeight="1">
      <c r="A32" s="95">
        <v>8</v>
      </c>
      <c r="B32" s="96">
        <v>136</v>
      </c>
      <c r="C32" s="97" t="s">
        <v>297</v>
      </c>
      <c r="D32" s="102">
        <v>1996</v>
      </c>
      <c r="E32" s="97" t="s">
        <v>151</v>
      </c>
      <c r="F32" s="100">
        <v>12.6</v>
      </c>
      <c r="G32" s="211" t="s">
        <v>474</v>
      </c>
      <c r="H32" s="101">
        <f t="shared" si="3"/>
        <v>1</v>
      </c>
      <c r="I32" s="103">
        <f t="shared" si="4"/>
        <v>12.6</v>
      </c>
      <c r="J32" s="103" t="str">
        <f t="shared" si="4"/>
        <v>справка</v>
      </c>
      <c r="K32" s="104">
        <f t="shared" si="5"/>
        <v>12.6</v>
      </c>
      <c r="L32" s="105" t="s">
        <v>298</v>
      </c>
      <c r="M32" s="95">
        <v>1</v>
      </c>
      <c r="N32" s="106"/>
      <c r="O32" s="106"/>
      <c r="P32" s="106"/>
      <c r="Q32" s="106"/>
    </row>
    <row r="33" spans="1:17" s="10" customFormat="1" ht="14.25" customHeight="1">
      <c r="A33" s="95">
        <v>9</v>
      </c>
      <c r="B33" s="96">
        <v>297</v>
      </c>
      <c r="C33" s="97" t="s">
        <v>281</v>
      </c>
      <c r="D33" s="102">
        <v>1996</v>
      </c>
      <c r="E33" s="97" t="s">
        <v>63</v>
      </c>
      <c r="F33" s="209">
        <v>12.7</v>
      </c>
      <c r="G33" s="107"/>
      <c r="H33" s="101">
        <f t="shared" si="3"/>
        <v>1</v>
      </c>
      <c r="I33" s="103">
        <f aca="true" t="shared" si="6" ref="I33:I64">F33</f>
        <v>12.7</v>
      </c>
      <c r="J33" s="103"/>
      <c r="K33" s="104">
        <f t="shared" si="5"/>
        <v>12.7</v>
      </c>
      <c r="L33" s="105" t="s">
        <v>280</v>
      </c>
      <c r="M33" s="95">
        <v>2</v>
      </c>
      <c r="N33" s="106"/>
      <c r="O33" s="106"/>
      <c r="P33" s="106"/>
      <c r="Q33" s="106"/>
    </row>
    <row r="34" spans="1:106" s="21" customFormat="1" ht="14.25" customHeight="1">
      <c r="A34" s="95">
        <v>10</v>
      </c>
      <c r="B34" s="96">
        <v>624</v>
      </c>
      <c r="C34" s="97" t="s">
        <v>276</v>
      </c>
      <c r="D34" s="102">
        <v>2000</v>
      </c>
      <c r="E34" s="97" t="s">
        <v>64</v>
      </c>
      <c r="F34" s="100">
        <v>12.8</v>
      </c>
      <c r="G34" s="100"/>
      <c r="H34" s="101">
        <f t="shared" si="3"/>
        <v>1</v>
      </c>
      <c r="I34" s="103">
        <f t="shared" si="6"/>
        <v>12.8</v>
      </c>
      <c r="J34" s="103"/>
      <c r="K34" s="104">
        <f t="shared" si="5"/>
        <v>12.8</v>
      </c>
      <c r="L34" s="105" t="s">
        <v>262</v>
      </c>
      <c r="M34" s="95">
        <v>3</v>
      </c>
      <c r="N34" s="106"/>
      <c r="O34" s="106"/>
      <c r="P34" s="106"/>
      <c r="Q34" s="10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17" s="10" customFormat="1" ht="14.25" customHeight="1">
      <c r="A35" s="95">
        <v>11</v>
      </c>
      <c r="B35" s="96">
        <v>108</v>
      </c>
      <c r="C35" s="97" t="s">
        <v>252</v>
      </c>
      <c r="D35" s="102">
        <v>2001</v>
      </c>
      <c r="E35" s="97" t="s">
        <v>62</v>
      </c>
      <c r="F35" s="100">
        <v>13</v>
      </c>
      <c r="G35" s="100"/>
      <c r="H35" s="101">
        <f t="shared" si="3"/>
        <v>1</v>
      </c>
      <c r="I35" s="103">
        <f t="shared" si="6"/>
        <v>13</v>
      </c>
      <c r="J35" s="103"/>
      <c r="K35" s="104">
        <f t="shared" si="5"/>
        <v>13</v>
      </c>
      <c r="L35" s="105" t="s">
        <v>248</v>
      </c>
      <c r="M35" s="95">
        <v>1</v>
      </c>
      <c r="N35" s="106"/>
      <c r="O35" s="106"/>
      <c r="P35" s="106"/>
      <c r="Q35" s="106"/>
    </row>
    <row r="36" spans="1:106" s="10" customFormat="1" ht="14.25" customHeight="1">
      <c r="A36" s="95">
        <v>11</v>
      </c>
      <c r="B36" s="96">
        <v>135</v>
      </c>
      <c r="C36" s="97" t="s">
        <v>263</v>
      </c>
      <c r="D36" s="102">
        <v>2002</v>
      </c>
      <c r="E36" s="97" t="s">
        <v>64</v>
      </c>
      <c r="F36" s="100">
        <v>13</v>
      </c>
      <c r="G36" s="100"/>
      <c r="H36" s="101">
        <f t="shared" si="3"/>
        <v>1</v>
      </c>
      <c r="I36" s="103">
        <f t="shared" si="6"/>
        <v>13</v>
      </c>
      <c r="J36" s="103"/>
      <c r="K36" s="104">
        <f t="shared" si="5"/>
        <v>13</v>
      </c>
      <c r="L36" s="105" t="s">
        <v>264</v>
      </c>
      <c r="M36" s="95">
        <v>2</v>
      </c>
      <c r="N36" s="106"/>
      <c r="O36" s="106"/>
      <c r="P36" s="106"/>
      <c r="Q36" s="106"/>
      <c r="R36" s="127"/>
      <c r="S36" s="127"/>
      <c r="T36" s="128"/>
      <c r="U36" s="128"/>
      <c r="V36" s="128"/>
      <c r="W36" s="129"/>
      <c r="X36" s="130"/>
      <c r="Y36" s="130"/>
      <c r="Z36" s="127"/>
      <c r="AA36" s="127"/>
      <c r="AB36" s="127"/>
      <c r="AC36" s="127"/>
      <c r="AD36" s="128"/>
      <c r="AE36" s="128"/>
      <c r="AF36" s="128"/>
      <c r="AG36" s="129"/>
      <c r="AH36" s="130"/>
      <c r="AI36" s="130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</row>
    <row r="37" spans="1:106" s="45" customFormat="1" ht="14.25" customHeight="1">
      <c r="A37" s="95">
        <v>11</v>
      </c>
      <c r="B37" s="96">
        <v>917</v>
      </c>
      <c r="C37" s="97" t="s">
        <v>265</v>
      </c>
      <c r="D37" s="102">
        <v>2001</v>
      </c>
      <c r="E37" s="97" t="s">
        <v>63</v>
      </c>
      <c r="F37" s="209">
        <v>13</v>
      </c>
      <c r="G37" s="107"/>
      <c r="H37" s="101">
        <f t="shared" si="3"/>
        <v>1</v>
      </c>
      <c r="I37" s="103">
        <f t="shared" si="6"/>
        <v>13</v>
      </c>
      <c r="J37" s="103"/>
      <c r="K37" s="104">
        <f t="shared" si="5"/>
        <v>13</v>
      </c>
      <c r="L37" s="105" t="s">
        <v>266</v>
      </c>
      <c r="M37" s="95">
        <v>1</v>
      </c>
      <c r="N37" s="106"/>
      <c r="O37" s="106"/>
      <c r="P37" s="106"/>
      <c r="Q37" s="10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1:35" s="127" customFormat="1" ht="14.25" customHeight="1">
      <c r="A38" s="95">
        <v>11</v>
      </c>
      <c r="B38" s="96">
        <v>64</v>
      </c>
      <c r="C38" s="97" t="s">
        <v>78</v>
      </c>
      <c r="D38" s="102">
        <v>1995</v>
      </c>
      <c r="E38" s="97" t="s">
        <v>71</v>
      </c>
      <c r="F38" s="100">
        <v>13</v>
      </c>
      <c r="G38" s="100"/>
      <c r="H38" s="101">
        <f t="shared" si="3"/>
        <v>1</v>
      </c>
      <c r="I38" s="103">
        <f t="shared" si="6"/>
        <v>13</v>
      </c>
      <c r="J38" s="103"/>
      <c r="K38" s="104">
        <f t="shared" si="5"/>
        <v>13</v>
      </c>
      <c r="L38" s="105" t="s">
        <v>250</v>
      </c>
      <c r="M38" s="95">
        <v>2</v>
      </c>
      <c r="N38" s="106"/>
      <c r="O38" s="106"/>
      <c r="P38" s="106"/>
      <c r="Q38" s="106"/>
      <c r="T38" s="128"/>
      <c r="U38" s="128"/>
      <c r="V38" s="128"/>
      <c r="W38" s="129"/>
      <c r="X38" s="130"/>
      <c r="Y38" s="130"/>
      <c r="AD38" s="128"/>
      <c r="AE38" s="128"/>
      <c r="AF38" s="128"/>
      <c r="AG38" s="129"/>
      <c r="AH38" s="130"/>
      <c r="AI38" s="130"/>
    </row>
    <row r="39" spans="1:17" s="10" customFormat="1" ht="14.25" customHeight="1">
      <c r="A39" s="95">
        <v>15</v>
      </c>
      <c r="B39" s="96">
        <v>564</v>
      </c>
      <c r="C39" s="97" t="s">
        <v>253</v>
      </c>
      <c r="D39" s="102">
        <v>2003</v>
      </c>
      <c r="E39" s="97" t="s">
        <v>62</v>
      </c>
      <c r="F39" s="100">
        <v>13.1</v>
      </c>
      <c r="G39" s="100"/>
      <c r="H39" s="101">
        <f t="shared" si="3"/>
        <v>2</v>
      </c>
      <c r="I39" s="103">
        <f t="shared" si="6"/>
        <v>13.1</v>
      </c>
      <c r="J39" s="103"/>
      <c r="K39" s="104">
        <f t="shared" si="5"/>
        <v>13.1</v>
      </c>
      <c r="L39" s="105" t="s">
        <v>248</v>
      </c>
      <c r="M39" s="95">
        <v>2</v>
      </c>
      <c r="N39" s="106"/>
      <c r="O39" s="106"/>
      <c r="P39" s="106"/>
      <c r="Q39" s="106"/>
    </row>
    <row r="40" spans="1:106" s="10" customFormat="1" ht="14.25" customHeight="1">
      <c r="A40" s="95">
        <v>15</v>
      </c>
      <c r="B40" s="96">
        <v>547</v>
      </c>
      <c r="C40" s="97" t="s">
        <v>284</v>
      </c>
      <c r="D40" s="102">
        <v>2002</v>
      </c>
      <c r="E40" s="97" t="s">
        <v>202</v>
      </c>
      <c r="F40" s="100">
        <v>13.1</v>
      </c>
      <c r="G40" s="100"/>
      <c r="H40" s="101">
        <f t="shared" si="3"/>
        <v>2</v>
      </c>
      <c r="I40" s="103">
        <f t="shared" si="6"/>
        <v>13.1</v>
      </c>
      <c r="J40" s="103"/>
      <c r="K40" s="104">
        <f t="shared" si="5"/>
        <v>13.1</v>
      </c>
      <c r="L40" s="105" t="s">
        <v>285</v>
      </c>
      <c r="M40" s="95">
        <v>4</v>
      </c>
      <c r="N40" s="106"/>
      <c r="O40" s="106"/>
      <c r="P40" s="106"/>
      <c r="Q40" s="106"/>
      <c r="R40" s="45"/>
      <c r="S40" s="45"/>
      <c r="T40" s="46"/>
      <c r="U40" s="46"/>
      <c r="V40" s="46"/>
      <c r="W40" s="47"/>
      <c r="Z40" s="45"/>
      <c r="AA40" s="45"/>
      <c r="AB40" s="45"/>
      <c r="AC40" s="45"/>
      <c r="AD40" s="46"/>
      <c r="AE40" s="46"/>
      <c r="AF40" s="46"/>
      <c r="AG40" s="47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</row>
    <row r="41" spans="1:17" s="10" customFormat="1" ht="14.25" customHeight="1">
      <c r="A41" s="95">
        <v>17</v>
      </c>
      <c r="B41" s="96">
        <v>75</v>
      </c>
      <c r="C41" s="97" t="s">
        <v>303</v>
      </c>
      <c r="D41" s="102">
        <v>2000</v>
      </c>
      <c r="E41" s="97" t="s">
        <v>62</v>
      </c>
      <c r="F41" s="209">
        <v>13.2</v>
      </c>
      <c r="G41" s="107"/>
      <c r="H41" s="101">
        <f t="shared" si="3"/>
        <v>2</v>
      </c>
      <c r="I41" s="103">
        <f t="shared" si="6"/>
        <v>13.2</v>
      </c>
      <c r="J41" s="103"/>
      <c r="K41" s="104">
        <f t="shared" si="5"/>
        <v>13.2</v>
      </c>
      <c r="L41" s="105" t="s">
        <v>228</v>
      </c>
      <c r="M41" s="95">
        <v>3</v>
      </c>
      <c r="N41" s="106"/>
      <c r="O41" s="106"/>
      <c r="P41" s="106"/>
      <c r="Q41" s="106"/>
    </row>
    <row r="42" spans="1:17" s="10" customFormat="1" ht="14.25" customHeight="1">
      <c r="A42" s="95">
        <v>18</v>
      </c>
      <c r="B42" s="96">
        <v>60</v>
      </c>
      <c r="C42" s="97" t="s">
        <v>77</v>
      </c>
      <c r="D42" s="102">
        <v>1997</v>
      </c>
      <c r="E42" s="97" t="s">
        <v>71</v>
      </c>
      <c r="F42" s="100">
        <v>13.3</v>
      </c>
      <c r="G42" s="100"/>
      <c r="H42" s="101">
        <f t="shared" si="3"/>
        <v>2</v>
      </c>
      <c r="I42" s="103">
        <f t="shared" si="6"/>
        <v>13.3</v>
      </c>
      <c r="J42" s="103"/>
      <c r="K42" s="104">
        <f t="shared" si="5"/>
        <v>13.3</v>
      </c>
      <c r="L42" s="105" t="s">
        <v>250</v>
      </c>
      <c r="M42" s="95">
        <v>2</v>
      </c>
      <c r="N42" s="106"/>
      <c r="O42" s="106"/>
      <c r="P42" s="106"/>
      <c r="Q42" s="106"/>
    </row>
    <row r="43" spans="1:17" s="10" customFormat="1" ht="14.25" customHeight="1">
      <c r="A43" s="95">
        <v>19</v>
      </c>
      <c r="B43" s="96">
        <v>269</v>
      </c>
      <c r="C43" s="97" t="s">
        <v>290</v>
      </c>
      <c r="D43" s="102">
        <v>2001</v>
      </c>
      <c r="E43" s="97" t="s">
        <v>62</v>
      </c>
      <c r="F43" s="209">
        <v>13.4</v>
      </c>
      <c r="G43" s="107"/>
      <c r="H43" s="101">
        <f t="shared" si="3"/>
        <v>2</v>
      </c>
      <c r="I43" s="103">
        <f t="shared" si="6"/>
        <v>13.4</v>
      </c>
      <c r="J43" s="103"/>
      <c r="K43" s="104">
        <f t="shared" si="5"/>
        <v>13.4</v>
      </c>
      <c r="L43" s="105" t="s">
        <v>234</v>
      </c>
      <c r="M43" s="95">
        <v>5</v>
      </c>
      <c r="N43" s="106"/>
      <c r="O43" s="106"/>
      <c r="P43" s="106"/>
      <c r="Q43" s="106"/>
    </row>
    <row r="44" spans="1:17" s="10" customFormat="1" ht="14.25" customHeight="1">
      <c r="A44" s="95">
        <v>20</v>
      </c>
      <c r="B44" s="96">
        <v>238</v>
      </c>
      <c r="C44" s="97" t="s">
        <v>273</v>
      </c>
      <c r="D44" s="102">
        <v>2002</v>
      </c>
      <c r="E44" s="97" t="s">
        <v>63</v>
      </c>
      <c r="F44" s="100">
        <v>13.5</v>
      </c>
      <c r="G44" s="100"/>
      <c r="H44" s="101">
        <f t="shared" si="3"/>
        <v>2</v>
      </c>
      <c r="I44" s="103">
        <f t="shared" si="6"/>
        <v>13.5</v>
      </c>
      <c r="J44" s="103"/>
      <c r="K44" s="104">
        <f t="shared" si="5"/>
        <v>13.5</v>
      </c>
      <c r="L44" s="105" t="s">
        <v>226</v>
      </c>
      <c r="M44" s="95">
        <v>2</v>
      </c>
      <c r="N44" s="106"/>
      <c r="O44" s="106"/>
      <c r="P44" s="106"/>
      <c r="Q44" s="106"/>
    </row>
    <row r="45" spans="1:17" s="10" customFormat="1" ht="14.25" customHeight="1">
      <c r="A45" s="95">
        <v>21</v>
      </c>
      <c r="B45" s="96">
        <v>534</v>
      </c>
      <c r="C45" s="97" t="s">
        <v>247</v>
      </c>
      <c r="D45" s="102">
        <v>2003</v>
      </c>
      <c r="E45" s="97" t="s">
        <v>62</v>
      </c>
      <c r="F45" s="100">
        <v>13.6</v>
      </c>
      <c r="G45" s="100"/>
      <c r="H45" s="101">
        <f t="shared" si="3"/>
        <v>2</v>
      </c>
      <c r="I45" s="103">
        <f t="shared" si="6"/>
        <v>13.6</v>
      </c>
      <c r="J45" s="103"/>
      <c r="K45" s="104">
        <f t="shared" si="5"/>
        <v>13.6</v>
      </c>
      <c r="L45" s="105" t="s">
        <v>248</v>
      </c>
      <c r="M45" s="95">
        <v>3</v>
      </c>
      <c r="N45" s="106"/>
      <c r="O45" s="106"/>
      <c r="P45" s="106"/>
      <c r="Q45" s="106"/>
    </row>
    <row r="46" spans="1:17" s="10" customFormat="1" ht="14.25" customHeight="1">
      <c r="A46" s="95">
        <v>21</v>
      </c>
      <c r="B46" s="96">
        <v>127</v>
      </c>
      <c r="C46" s="97" t="s">
        <v>267</v>
      </c>
      <c r="D46" s="102">
        <v>2003</v>
      </c>
      <c r="E46" s="97" t="s">
        <v>62</v>
      </c>
      <c r="F46" s="100">
        <v>13.6</v>
      </c>
      <c r="G46" s="100"/>
      <c r="H46" s="101">
        <f t="shared" si="3"/>
        <v>2</v>
      </c>
      <c r="I46" s="103">
        <f t="shared" si="6"/>
        <v>13.6</v>
      </c>
      <c r="J46" s="103"/>
      <c r="K46" s="104">
        <f t="shared" si="5"/>
        <v>13.6</v>
      </c>
      <c r="L46" s="105" t="s">
        <v>260</v>
      </c>
      <c r="M46" s="95">
        <v>3</v>
      </c>
      <c r="N46" s="106"/>
      <c r="O46" s="106"/>
      <c r="P46" s="106"/>
      <c r="Q46" s="106"/>
    </row>
    <row r="47" spans="1:17" s="10" customFormat="1" ht="14.25" customHeight="1">
      <c r="A47" s="95">
        <v>21</v>
      </c>
      <c r="B47" s="96">
        <v>610</v>
      </c>
      <c r="C47" s="97" t="s">
        <v>308</v>
      </c>
      <c r="D47" s="102">
        <v>2003</v>
      </c>
      <c r="E47" s="97" t="s">
        <v>62</v>
      </c>
      <c r="F47" s="100">
        <v>13.6</v>
      </c>
      <c r="G47" s="100"/>
      <c r="H47" s="101">
        <f t="shared" si="3"/>
        <v>2</v>
      </c>
      <c r="I47" s="103">
        <f t="shared" si="6"/>
        <v>13.6</v>
      </c>
      <c r="J47" s="103"/>
      <c r="K47" s="104">
        <f t="shared" si="5"/>
        <v>13.6</v>
      </c>
      <c r="L47" s="105" t="s">
        <v>248</v>
      </c>
      <c r="M47" s="95">
        <v>4</v>
      </c>
      <c r="N47" s="106"/>
      <c r="O47" s="106"/>
      <c r="P47" s="106"/>
      <c r="Q47" s="106"/>
    </row>
    <row r="48" spans="1:17" s="10" customFormat="1" ht="14.25" customHeight="1">
      <c r="A48" s="95">
        <v>21</v>
      </c>
      <c r="B48" s="96">
        <v>127</v>
      </c>
      <c r="C48" s="97" t="s">
        <v>441</v>
      </c>
      <c r="D48" s="102">
        <v>2003</v>
      </c>
      <c r="E48" s="97" t="s">
        <v>63</v>
      </c>
      <c r="F48" s="209">
        <v>13.6</v>
      </c>
      <c r="G48" s="107"/>
      <c r="H48" s="101">
        <f t="shared" si="3"/>
        <v>2</v>
      </c>
      <c r="I48" s="103">
        <f t="shared" si="6"/>
        <v>13.6</v>
      </c>
      <c r="J48" s="103"/>
      <c r="K48" s="104">
        <f t="shared" si="5"/>
        <v>13.6</v>
      </c>
      <c r="L48" s="105" t="s">
        <v>184</v>
      </c>
      <c r="M48" s="95">
        <v>1</v>
      </c>
      <c r="N48" s="106"/>
      <c r="O48" s="106"/>
      <c r="P48" s="106"/>
      <c r="Q48" s="106"/>
    </row>
    <row r="49" spans="1:17" s="10" customFormat="1" ht="14.25" customHeight="1">
      <c r="A49" s="95">
        <v>25</v>
      </c>
      <c r="B49" s="96">
        <v>393</v>
      </c>
      <c r="C49" s="97" t="s">
        <v>294</v>
      </c>
      <c r="D49" s="102">
        <v>2002</v>
      </c>
      <c r="E49" s="97" t="s">
        <v>64</v>
      </c>
      <c r="F49" s="100">
        <v>13.7</v>
      </c>
      <c r="G49" s="100"/>
      <c r="H49" s="101">
        <f t="shared" si="3"/>
        <v>2</v>
      </c>
      <c r="I49" s="103">
        <f t="shared" si="6"/>
        <v>13.7</v>
      </c>
      <c r="J49" s="103"/>
      <c r="K49" s="104">
        <f t="shared" si="5"/>
        <v>13.7</v>
      </c>
      <c r="L49" s="105" t="s">
        <v>264</v>
      </c>
      <c r="M49" s="95">
        <v>4</v>
      </c>
      <c r="N49" s="106"/>
      <c r="O49" s="106"/>
      <c r="P49" s="106"/>
      <c r="Q49" s="106"/>
    </row>
    <row r="50" spans="1:17" s="10" customFormat="1" ht="14.25" customHeight="1">
      <c r="A50" s="95">
        <v>25</v>
      </c>
      <c r="B50" s="96">
        <v>575</v>
      </c>
      <c r="C50" s="97" t="s">
        <v>299</v>
      </c>
      <c r="D50" s="102">
        <v>2002</v>
      </c>
      <c r="E50" s="97" t="s">
        <v>62</v>
      </c>
      <c r="F50" s="100">
        <v>13.7</v>
      </c>
      <c r="G50" s="100"/>
      <c r="H50" s="101">
        <f t="shared" si="3"/>
        <v>2</v>
      </c>
      <c r="I50" s="103">
        <f t="shared" si="6"/>
        <v>13.7</v>
      </c>
      <c r="J50" s="103"/>
      <c r="K50" s="104">
        <f t="shared" si="5"/>
        <v>13.7</v>
      </c>
      <c r="L50" s="105" t="s">
        <v>248</v>
      </c>
      <c r="M50" s="95">
        <v>3</v>
      </c>
      <c r="N50" s="106"/>
      <c r="O50" s="106"/>
      <c r="P50" s="106"/>
      <c r="Q50" s="106"/>
    </row>
    <row r="51" spans="1:17" s="10" customFormat="1" ht="14.25" customHeight="1">
      <c r="A51" s="95">
        <v>25</v>
      </c>
      <c r="B51" s="96">
        <v>538</v>
      </c>
      <c r="C51" s="97" t="s">
        <v>319</v>
      </c>
      <c r="D51" s="156">
        <v>2000</v>
      </c>
      <c r="E51" s="97" t="s">
        <v>62</v>
      </c>
      <c r="F51" s="100">
        <v>13.7</v>
      </c>
      <c r="G51" s="100"/>
      <c r="H51" s="101">
        <f t="shared" si="3"/>
        <v>2</v>
      </c>
      <c r="I51" s="103">
        <f t="shared" si="6"/>
        <v>13.7</v>
      </c>
      <c r="J51" s="103"/>
      <c r="K51" s="104">
        <f t="shared" si="5"/>
        <v>13.7</v>
      </c>
      <c r="L51" s="105" t="s">
        <v>248</v>
      </c>
      <c r="M51" s="95">
        <v>3</v>
      </c>
      <c r="N51" s="106"/>
      <c r="O51" s="106"/>
      <c r="P51" s="106"/>
      <c r="Q51" s="106"/>
    </row>
    <row r="52" spans="1:106" s="21" customFormat="1" ht="14.25" customHeight="1">
      <c r="A52" s="95">
        <v>25</v>
      </c>
      <c r="B52" s="96">
        <v>62</v>
      </c>
      <c r="C52" s="97" t="s">
        <v>366</v>
      </c>
      <c r="D52" s="102">
        <v>2000</v>
      </c>
      <c r="E52" s="97" t="s">
        <v>63</v>
      </c>
      <c r="F52" s="209">
        <v>13.7</v>
      </c>
      <c r="G52" s="107"/>
      <c r="H52" s="101">
        <f t="shared" si="3"/>
        <v>2</v>
      </c>
      <c r="I52" s="103">
        <f t="shared" si="6"/>
        <v>13.7</v>
      </c>
      <c r="J52" s="103"/>
      <c r="K52" s="104">
        <f t="shared" si="5"/>
        <v>13.7</v>
      </c>
      <c r="L52" s="105" t="s">
        <v>184</v>
      </c>
      <c r="M52" s="95">
        <v>3</v>
      </c>
      <c r="N52" s="106"/>
      <c r="O52" s="106"/>
      <c r="P52" s="106"/>
      <c r="Q52" s="10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</row>
    <row r="53" spans="1:17" s="10" customFormat="1" ht="14.25" customHeight="1">
      <c r="A53" s="95">
        <v>29</v>
      </c>
      <c r="B53" s="96">
        <v>51</v>
      </c>
      <c r="C53" s="97" t="s">
        <v>249</v>
      </c>
      <c r="D53" s="102">
        <v>2003</v>
      </c>
      <c r="E53" s="97" t="s">
        <v>63</v>
      </c>
      <c r="F53" s="100">
        <v>13.8</v>
      </c>
      <c r="G53" s="100"/>
      <c r="H53" s="101">
        <f t="shared" si="3"/>
        <v>2</v>
      </c>
      <c r="I53" s="103">
        <f t="shared" si="6"/>
        <v>13.8</v>
      </c>
      <c r="J53" s="103"/>
      <c r="K53" s="104">
        <f t="shared" si="5"/>
        <v>13.8</v>
      </c>
      <c r="L53" s="105" t="s">
        <v>250</v>
      </c>
      <c r="M53" s="95">
        <v>4</v>
      </c>
      <c r="N53" s="106"/>
      <c r="O53" s="106"/>
      <c r="P53" s="106"/>
      <c r="Q53" s="106"/>
    </row>
    <row r="54" spans="1:17" s="10" customFormat="1" ht="14.25" customHeight="1">
      <c r="A54" s="95">
        <v>29</v>
      </c>
      <c r="B54" s="96">
        <v>424</v>
      </c>
      <c r="C54" s="97" t="s">
        <v>259</v>
      </c>
      <c r="D54" s="102">
        <v>2004</v>
      </c>
      <c r="E54" s="97" t="s">
        <v>62</v>
      </c>
      <c r="F54" s="100">
        <v>13.8</v>
      </c>
      <c r="G54" s="100"/>
      <c r="H54" s="101">
        <f t="shared" si="3"/>
        <v>2</v>
      </c>
      <c r="I54" s="103">
        <f t="shared" si="6"/>
        <v>13.8</v>
      </c>
      <c r="J54" s="103"/>
      <c r="K54" s="104">
        <f t="shared" si="5"/>
        <v>13.8</v>
      </c>
      <c r="L54" s="105" t="s">
        <v>260</v>
      </c>
      <c r="M54" s="95">
        <v>4</v>
      </c>
      <c r="N54" s="106"/>
      <c r="O54" s="106"/>
      <c r="P54" s="106"/>
      <c r="Q54" s="106"/>
    </row>
    <row r="55" spans="1:106" s="45" customFormat="1" ht="14.25" customHeight="1">
      <c r="A55" s="95">
        <v>29</v>
      </c>
      <c r="B55" s="96">
        <v>50</v>
      </c>
      <c r="C55" s="97" t="s">
        <v>279</v>
      </c>
      <c r="D55" s="102">
        <v>1997</v>
      </c>
      <c r="E55" s="97" t="s">
        <v>63</v>
      </c>
      <c r="F55" s="209">
        <v>13.8</v>
      </c>
      <c r="G55" s="107"/>
      <c r="H55" s="101">
        <f t="shared" si="3"/>
        <v>2</v>
      </c>
      <c r="I55" s="103">
        <f t="shared" si="6"/>
        <v>13.8</v>
      </c>
      <c r="J55" s="103"/>
      <c r="K55" s="104">
        <f t="shared" si="5"/>
        <v>13.8</v>
      </c>
      <c r="L55" s="105" t="s">
        <v>280</v>
      </c>
      <c r="M55" s="95">
        <v>3</v>
      </c>
      <c r="N55" s="106"/>
      <c r="O55" s="106"/>
      <c r="P55" s="106"/>
      <c r="Q55" s="10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</row>
    <row r="56" spans="1:106" s="127" customFormat="1" ht="14.25" customHeight="1">
      <c r="A56" s="95">
        <v>29</v>
      </c>
      <c r="B56" s="96">
        <v>741</v>
      </c>
      <c r="C56" s="97" t="s">
        <v>282</v>
      </c>
      <c r="D56" s="102">
        <v>2000</v>
      </c>
      <c r="E56" s="97" t="s">
        <v>63</v>
      </c>
      <c r="F56" s="100">
        <v>13.8</v>
      </c>
      <c r="G56" s="100"/>
      <c r="H56" s="101">
        <f t="shared" si="3"/>
        <v>2</v>
      </c>
      <c r="I56" s="103">
        <f t="shared" si="6"/>
        <v>13.8</v>
      </c>
      <c r="J56" s="103"/>
      <c r="K56" s="104">
        <f t="shared" si="5"/>
        <v>13.8</v>
      </c>
      <c r="L56" s="105" t="s">
        <v>283</v>
      </c>
      <c r="M56" s="95">
        <v>6</v>
      </c>
      <c r="N56" s="106"/>
      <c r="O56" s="106"/>
      <c r="P56" s="106"/>
      <c r="Q56" s="10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</row>
    <row r="57" spans="1:17" s="10" customFormat="1" ht="14.25" customHeight="1">
      <c r="A57" s="95">
        <v>29</v>
      </c>
      <c r="B57" s="96">
        <v>319</v>
      </c>
      <c r="C57" s="97" t="s">
        <v>309</v>
      </c>
      <c r="D57" s="102">
        <v>2004</v>
      </c>
      <c r="E57" s="97" t="s">
        <v>62</v>
      </c>
      <c r="F57" s="100">
        <v>13.8</v>
      </c>
      <c r="G57" s="100"/>
      <c r="H57" s="101">
        <f aca="true" t="shared" si="7" ref="H57:H93">LOOKUP(K57,$AB$2:$AJ$2,$AB$1:$AJ$1)</f>
        <v>2</v>
      </c>
      <c r="I57" s="103">
        <f t="shared" si="6"/>
        <v>13.8</v>
      </c>
      <c r="J57" s="103"/>
      <c r="K57" s="104">
        <f aca="true" t="shared" si="8" ref="K57:K88">SMALL(I57:J57,1)+0</f>
        <v>13.8</v>
      </c>
      <c r="L57" s="105" t="s">
        <v>248</v>
      </c>
      <c r="M57" s="95">
        <v>5</v>
      </c>
      <c r="N57" s="106"/>
      <c r="O57" s="106"/>
      <c r="P57" s="106"/>
      <c r="Q57" s="106"/>
    </row>
    <row r="58" spans="1:17" s="10" customFormat="1" ht="14.25" customHeight="1">
      <c r="A58" s="95">
        <v>29</v>
      </c>
      <c r="B58" s="96">
        <v>511</v>
      </c>
      <c r="C58" s="97" t="s">
        <v>318</v>
      </c>
      <c r="D58" s="102">
        <v>2004</v>
      </c>
      <c r="E58" s="97" t="s">
        <v>62</v>
      </c>
      <c r="F58" s="100">
        <v>13.8</v>
      </c>
      <c r="G58" s="100"/>
      <c r="H58" s="101">
        <f t="shared" si="7"/>
        <v>2</v>
      </c>
      <c r="I58" s="103">
        <f t="shared" si="6"/>
        <v>13.8</v>
      </c>
      <c r="J58" s="103"/>
      <c r="K58" s="104">
        <f t="shared" si="8"/>
        <v>13.8</v>
      </c>
      <c r="L58" s="105" t="s">
        <v>248</v>
      </c>
      <c r="M58" s="95">
        <v>4</v>
      </c>
      <c r="N58" s="106"/>
      <c r="O58" s="106"/>
      <c r="P58" s="106"/>
      <c r="Q58" s="106"/>
    </row>
    <row r="59" spans="1:17" s="10" customFormat="1" ht="14.25" customHeight="1">
      <c r="A59" s="95">
        <v>29</v>
      </c>
      <c r="B59" s="96">
        <v>70</v>
      </c>
      <c r="C59" s="97" t="s">
        <v>334</v>
      </c>
      <c r="D59" s="102">
        <v>200</v>
      </c>
      <c r="E59" s="97" t="s">
        <v>62</v>
      </c>
      <c r="F59" s="209">
        <v>13.8</v>
      </c>
      <c r="G59" s="107"/>
      <c r="H59" s="101">
        <f t="shared" si="7"/>
        <v>2</v>
      </c>
      <c r="I59" s="103">
        <f t="shared" si="6"/>
        <v>13.8</v>
      </c>
      <c r="J59" s="103"/>
      <c r="K59" s="104">
        <f t="shared" si="8"/>
        <v>13.8</v>
      </c>
      <c r="L59" s="105" t="s">
        <v>234</v>
      </c>
      <c r="M59" s="95">
        <v>2</v>
      </c>
      <c r="N59" s="106"/>
      <c r="O59" s="106"/>
      <c r="P59" s="106"/>
      <c r="Q59" s="106"/>
    </row>
    <row r="60" spans="1:17" s="10" customFormat="1" ht="14.25" customHeight="1">
      <c r="A60" s="95">
        <v>36</v>
      </c>
      <c r="B60" s="96">
        <v>268</v>
      </c>
      <c r="C60" s="97" t="s">
        <v>246</v>
      </c>
      <c r="D60" s="102">
        <v>2000</v>
      </c>
      <c r="E60" s="97" t="s">
        <v>62</v>
      </c>
      <c r="F60" s="209">
        <v>13.9</v>
      </c>
      <c r="G60" s="107"/>
      <c r="H60" s="101">
        <f t="shared" si="7"/>
        <v>3</v>
      </c>
      <c r="I60" s="103">
        <f t="shared" si="6"/>
        <v>13.9</v>
      </c>
      <c r="J60" s="103"/>
      <c r="K60" s="104">
        <f t="shared" si="8"/>
        <v>13.9</v>
      </c>
      <c r="L60" s="105" t="s">
        <v>234</v>
      </c>
      <c r="M60" s="95">
        <v>5</v>
      </c>
      <c r="N60" s="106"/>
      <c r="O60" s="106"/>
      <c r="P60" s="106"/>
      <c r="Q60" s="106"/>
    </row>
    <row r="61" spans="1:17" s="10" customFormat="1" ht="14.25" customHeight="1">
      <c r="A61" s="95">
        <v>36</v>
      </c>
      <c r="B61" s="96">
        <v>94</v>
      </c>
      <c r="C61" s="97" t="s">
        <v>271</v>
      </c>
      <c r="D61" s="102">
        <v>2003</v>
      </c>
      <c r="E61" s="97" t="s">
        <v>62</v>
      </c>
      <c r="F61" s="100">
        <v>13.9</v>
      </c>
      <c r="G61" s="100"/>
      <c r="H61" s="101">
        <f t="shared" si="7"/>
        <v>3</v>
      </c>
      <c r="I61" s="103">
        <f t="shared" si="6"/>
        <v>13.9</v>
      </c>
      <c r="J61" s="103"/>
      <c r="K61" s="104">
        <f t="shared" si="8"/>
        <v>13.9</v>
      </c>
      <c r="L61" s="105" t="s">
        <v>260</v>
      </c>
      <c r="M61" s="95">
        <v>4</v>
      </c>
      <c r="N61" s="106"/>
      <c r="O61" s="106"/>
      <c r="P61" s="106"/>
      <c r="Q61" s="106"/>
    </row>
    <row r="62" spans="1:17" s="10" customFormat="1" ht="14.25" customHeight="1">
      <c r="A62" s="95">
        <v>36</v>
      </c>
      <c r="B62" s="96">
        <v>559</v>
      </c>
      <c r="C62" s="97" t="s">
        <v>300</v>
      </c>
      <c r="D62" s="102">
        <v>2003</v>
      </c>
      <c r="E62" s="97" t="s">
        <v>62</v>
      </c>
      <c r="F62" s="100">
        <v>13.9</v>
      </c>
      <c r="G62" s="100"/>
      <c r="H62" s="101">
        <f t="shared" si="7"/>
        <v>3</v>
      </c>
      <c r="I62" s="103">
        <f t="shared" si="6"/>
        <v>13.9</v>
      </c>
      <c r="J62" s="103"/>
      <c r="K62" s="104">
        <f t="shared" si="8"/>
        <v>13.9</v>
      </c>
      <c r="L62" s="105" t="s">
        <v>248</v>
      </c>
      <c r="M62" s="95">
        <v>5</v>
      </c>
      <c r="N62" s="106"/>
      <c r="O62" s="106"/>
      <c r="P62" s="106"/>
      <c r="Q62" s="106"/>
    </row>
    <row r="63" spans="1:106" s="10" customFormat="1" ht="14.25" customHeight="1">
      <c r="A63" s="95">
        <v>39</v>
      </c>
      <c r="B63" s="96">
        <v>162</v>
      </c>
      <c r="C63" s="97" t="s">
        <v>261</v>
      </c>
      <c r="D63" s="102">
        <v>2004</v>
      </c>
      <c r="E63" s="97" t="s">
        <v>64</v>
      </c>
      <c r="F63" s="100">
        <v>14</v>
      </c>
      <c r="G63" s="100"/>
      <c r="H63" s="101">
        <f t="shared" si="7"/>
        <v>3</v>
      </c>
      <c r="I63" s="103">
        <f t="shared" si="6"/>
        <v>14</v>
      </c>
      <c r="J63" s="103"/>
      <c r="K63" s="104">
        <f t="shared" si="8"/>
        <v>14</v>
      </c>
      <c r="L63" s="105" t="s">
        <v>262</v>
      </c>
      <c r="M63" s="95">
        <v>5</v>
      </c>
      <c r="N63" s="106"/>
      <c r="O63" s="106"/>
      <c r="P63" s="106"/>
      <c r="Q63" s="106"/>
      <c r="R63" s="45"/>
      <c r="S63" s="45"/>
      <c r="T63" s="46"/>
      <c r="U63" s="46"/>
      <c r="V63" s="46"/>
      <c r="W63" s="47"/>
      <c r="Z63" s="45"/>
      <c r="AA63" s="45"/>
      <c r="AB63" s="45"/>
      <c r="AC63" s="45"/>
      <c r="AD63" s="46"/>
      <c r="AE63" s="46"/>
      <c r="AF63" s="46"/>
      <c r="AG63" s="47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</row>
    <row r="64" spans="1:17" s="10" customFormat="1" ht="14.25" customHeight="1">
      <c r="A64" s="95">
        <v>39</v>
      </c>
      <c r="B64" s="96">
        <v>213</v>
      </c>
      <c r="C64" s="97" t="s">
        <v>268</v>
      </c>
      <c r="D64" s="102">
        <v>2004</v>
      </c>
      <c r="E64" s="97" t="s">
        <v>62</v>
      </c>
      <c r="F64" s="100">
        <v>14</v>
      </c>
      <c r="G64" s="100"/>
      <c r="H64" s="101">
        <f t="shared" si="7"/>
        <v>3</v>
      </c>
      <c r="I64" s="103">
        <f t="shared" si="6"/>
        <v>14</v>
      </c>
      <c r="J64" s="103"/>
      <c r="K64" s="104">
        <f t="shared" si="8"/>
        <v>14</v>
      </c>
      <c r="L64" s="105" t="s">
        <v>269</v>
      </c>
      <c r="M64" s="95">
        <v>6</v>
      </c>
      <c r="N64" s="106"/>
      <c r="O64" s="106"/>
      <c r="P64" s="106"/>
      <c r="Q64" s="106"/>
    </row>
    <row r="65" spans="1:17" s="10" customFormat="1" ht="14.25" customHeight="1">
      <c r="A65" s="95">
        <v>39</v>
      </c>
      <c r="B65" s="96">
        <v>378</v>
      </c>
      <c r="C65" s="97" t="s">
        <v>311</v>
      </c>
      <c r="D65" s="102">
        <v>2003</v>
      </c>
      <c r="E65" s="97" t="s">
        <v>63</v>
      </c>
      <c r="F65" s="209">
        <v>14</v>
      </c>
      <c r="G65" s="107"/>
      <c r="H65" s="101">
        <f t="shared" si="7"/>
        <v>3</v>
      </c>
      <c r="I65" s="103">
        <f aca="true" t="shared" si="9" ref="I65:I98">F65</f>
        <v>14</v>
      </c>
      <c r="J65" s="103"/>
      <c r="K65" s="104">
        <f t="shared" si="8"/>
        <v>14</v>
      </c>
      <c r="L65" s="105" t="s">
        <v>292</v>
      </c>
      <c r="M65" s="95">
        <v>6</v>
      </c>
      <c r="N65" s="106"/>
      <c r="O65" s="106"/>
      <c r="P65" s="106"/>
      <c r="Q65" s="106"/>
    </row>
    <row r="66" spans="1:17" s="10" customFormat="1" ht="14.25" customHeight="1">
      <c r="A66" s="95">
        <v>39</v>
      </c>
      <c r="B66" s="96">
        <v>69</v>
      </c>
      <c r="C66" s="97" t="s">
        <v>317</v>
      </c>
      <c r="D66" s="102">
        <v>2000</v>
      </c>
      <c r="E66" s="97" t="s">
        <v>62</v>
      </c>
      <c r="F66" s="209">
        <v>14</v>
      </c>
      <c r="G66" s="107"/>
      <c r="H66" s="101">
        <f t="shared" si="7"/>
        <v>3</v>
      </c>
      <c r="I66" s="103">
        <f t="shared" si="9"/>
        <v>14</v>
      </c>
      <c r="J66" s="103"/>
      <c r="K66" s="104">
        <f t="shared" si="8"/>
        <v>14</v>
      </c>
      <c r="L66" s="105" t="s">
        <v>234</v>
      </c>
      <c r="M66" s="95">
        <v>5</v>
      </c>
      <c r="N66" s="106"/>
      <c r="O66" s="106"/>
      <c r="P66" s="106"/>
      <c r="Q66" s="106"/>
    </row>
    <row r="67" spans="1:17" s="10" customFormat="1" ht="14.25" customHeight="1">
      <c r="A67" s="95">
        <v>39</v>
      </c>
      <c r="B67" s="96">
        <v>340</v>
      </c>
      <c r="C67" s="97" t="s">
        <v>320</v>
      </c>
      <c r="D67" s="102">
        <v>2004</v>
      </c>
      <c r="E67" s="97" t="s">
        <v>62</v>
      </c>
      <c r="F67" s="209">
        <v>14</v>
      </c>
      <c r="G67" s="107"/>
      <c r="H67" s="101">
        <f t="shared" si="7"/>
        <v>3</v>
      </c>
      <c r="I67" s="103">
        <f t="shared" si="9"/>
        <v>14</v>
      </c>
      <c r="J67" s="103"/>
      <c r="K67" s="104">
        <f t="shared" si="8"/>
        <v>14</v>
      </c>
      <c r="L67" s="105" t="s">
        <v>313</v>
      </c>
      <c r="M67" s="95">
        <v>4</v>
      </c>
      <c r="N67" s="106"/>
      <c r="O67" s="106"/>
      <c r="P67" s="106"/>
      <c r="Q67" s="106"/>
    </row>
    <row r="68" spans="1:17" s="10" customFormat="1" ht="14.25" customHeight="1">
      <c r="A68" s="95">
        <v>44</v>
      </c>
      <c r="B68" s="96">
        <v>68</v>
      </c>
      <c r="C68" s="97" t="s">
        <v>301</v>
      </c>
      <c r="D68" s="102">
        <v>2000</v>
      </c>
      <c r="E68" s="97" t="s">
        <v>62</v>
      </c>
      <c r="F68" s="209">
        <v>14.1</v>
      </c>
      <c r="G68" s="107"/>
      <c r="H68" s="101">
        <f t="shared" si="7"/>
        <v>3</v>
      </c>
      <c r="I68" s="103">
        <f t="shared" si="9"/>
        <v>14.1</v>
      </c>
      <c r="J68" s="103"/>
      <c r="K68" s="104">
        <f t="shared" si="8"/>
        <v>14.1</v>
      </c>
      <c r="L68" s="105" t="s">
        <v>234</v>
      </c>
      <c r="M68" s="95">
        <v>6</v>
      </c>
      <c r="N68" s="106"/>
      <c r="O68" s="106"/>
      <c r="P68" s="106"/>
      <c r="Q68" s="106"/>
    </row>
    <row r="69" spans="1:17" s="10" customFormat="1" ht="14.25" customHeight="1">
      <c r="A69" s="95">
        <v>44</v>
      </c>
      <c r="B69" s="96">
        <v>366</v>
      </c>
      <c r="C69" s="97" t="s">
        <v>310</v>
      </c>
      <c r="D69" s="102">
        <v>2004</v>
      </c>
      <c r="E69" s="97" t="s">
        <v>64</v>
      </c>
      <c r="F69" s="100">
        <v>14.1</v>
      </c>
      <c r="G69" s="100"/>
      <c r="H69" s="101">
        <f t="shared" si="7"/>
        <v>3</v>
      </c>
      <c r="I69" s="103">
        <f t="shared" si="9"/>
        <v>14.1</v>
      </c>
      <c r="J69" s="103"/>
      <c r="K69" s="104">
        <f t="shared" si="8"/>
        <v>14.1</v>
      </c>
      <c r="L69" s="105" t="s">
        <v>262</v>
      </c>
      <c r="M69" s="95">
        <v>7</v>
      </c>
      <c r="N69" s="106"/>
      <c r="O69" s="106"/>
      <c r="P69" s="106"/>
      <c r="Q69" s="106"/>
    </row>
    <row r="70" spans="1:106" s="21" customFormat="1" ht="14.25" customHeight="1">
      <c r="A70" s="95">
        <v>44</v>
      </c>
      <c r="B70" s="99">
        <v>983</v>
      </c>
      <c r="C70" s="97" t="s">
        <v>449</v>
      </c>
      <c r="D70" s="102">
        <v>2004</v>
      </c>
      <c r="E70" s="97" t="s">
        <v>62</v>
      </c>
      <c r="F70" s="100">
        <v>14.1</v>
      </c>
      <c r="G70" s="100"/>
      <c r="H70" s="101">
        <f t="shared" si="7"/>
        <v>3</v>
      </c>
      <c r="I70" s="103">
        <f t="shared" si="9"/>
        <v>14.1</v>
      </c>
      <c r="J70" s="103"/>
      <c r="K70" s="104">
        <f t="shared" si="8"/>
        <v>14.1</v>
      </c>
      <c r="L70" s="105" t="s">
        <v>123</v>
      </c>
      <c r="M70" s="95">
        <v>1</v>
      </c>
      <c r="N70" s="106"/>
      <c r="O70" s="106"/>
      <c r="P70" s="106"/>
      <c r="Q70" s="10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7" s="10" customFormat="1" ht="14.25" customHeight="1">
      <c r="A71" s="95">
        <v>47</v>
      </c>
      <c r="B71" s="96">
        <v>240</v>
      </c>
      <c r="C71" s="97" t="s">
        <v>254</v>
      </c>
      <c r="D71" s="102">
        <v>2000</v>
      </c>
      <c r="E71" s="97" t="s">
        <v>63</v>
      </c>
      <c r="F71" s="100">
        <v>14.2</v>
      </c>
      <c r="G71" s="100"/>
      <c r="H71" s="101">
        <f t="shared" si="7"/>
        <v>3</v>
      </c>
      <c r="I71" s="103">
        <f t="shared" si="9"/>
        <v>14.2</v>
      </c>
      <c r="J71" s="103"/>
      <c r="K71" s="104">
        <f t="shared" si="8"/>
        <v>14.2</v>
      </c>
      <c r="L71" s="105" t="s">
        <v>226</v>
      </c>
      <c r="M71" s="95">
        <v>6</v>
      </c>
      <c r="N71" s="106"/>
      <c r="O71" s="106"/>
      <c r="P71" s="106"/>
      <c r="Q71" s="106"/>
    </row>
    <row r="72" spans="1:17" s="10" customFormat="1" ht="14.25" customHeight="1">
      <c r="A72" s="95">
        <v>47</v>
      </c>
      <c r="B72" s="96">
        <v>208</v>
      </c>
      <c r="C72" s="97" t="s">
        <v>272</v>
      </c>
      <c r="D72" s="102">
        <v>2004</v>
      </c>
      <c r="E72" s="97" t="s">
        <v>64</v>
      </c>
      <c r="F72" s="100">
        <v>14.2</v>
      </c>
      <c r="G72" s="100"/>
      <c r="H72" s="101">
        <f t="shared" si="7"/>
        <v>3</v>
      </c>
      <c r="I72" s="103">
        <f t="shared" si="9"/>
        <v>14.2</v>
      </c>
      <c r="J72" s="103"/>
      <c r="K72" s="104">
        <f t="shared" si="8"/>
        <v>14.2</v>
      </c>
      <c r="L72" s="105" t="s">
        <v>262</v>
      </c>
      <c r="M72" s="95">
        <v>5</v>
      </c>
      <c r="N72" s="106"/>
      <c r="O72" s="106"/>
      <c r="P72" s="106"/>
      <c r="Q72" s="106"/>
    </row>
    <row r="73" spans="1:106" s="45" customFormat="1" ht="14.25" customHeight="1">
      <c r="A73" s="95">
        <v>47</v>
      </c>
      <c r="B73" s="96">
        <v>377</v>
      </c>
      <c r="C73" s="97" t="s">
        <v>79</v>
      </c>
      <c r="D73" s="102">
        <v>2003</v>
      </c>
      <c r="E73" s="97" t="s">
        <v>63</v>
      </c>
      <c r="F73" s="209">
        <v>14.2</v>
      </c>
      <c r="G73" s="107"/>
      <c r="H73" s="101">
        <f t="shared" si="7"/>
        <v>3</v>
      </c>
      <c r="I73" s="103">
        <f t="shared" si="9"/>
        <v>14.2</v>
      </c>
      <c r="J73" s="103"/>
      <c r="K73" s="104">
        <f t="shared" si="8"/>
        <v>14.2</v>
      </c>
      <c r="L73" s="105" t="s">
        <v>292</v>
      </c>
      <c r="M73" s="95">
        <v>7</v>
      </c>
      <c r="N73" s="106"/>
      <c r="O73" s="106"/>
      <c r="P73" s="106"/>
      <c r="Q73" s="106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s="127" customFormat="1" ht="14.25" customHeight="1">
      <c r="A74" s="95">
        <v>47</v>
      </c>
      <c r="B74" s="96">
        <v>89</v>
      </c>
      <c r="C74" s="97" t="s">
        <v>315</v>
      </c>
      <c r="D74" s="102">
        <v>2000</v>
      </c>
      <c r="E74" s="97" t="s">
        <v>63</v>
      </c>
      <c r="F74" s="100">
        <v>14.2</v>
      </c>
      <c r="G74" s="100"/>
      <c r="H74" s="101">
        <f t="shared" si="7"/>
        <v>3</v>
      </c>
      <c r="I74" s="103">
        <f t="shared" si="9"/>
        <v>14.2</v>
      </c>
      <c r="J74" s="103"/>
      <c r="K74" s="104">
        <f t="shared" si="8"/>
        <v>14.2</v>
      </c>
      <c r="L74" s="105" t="s">
        <v>226</v>
      </c>
      <c r="M74" s="95">
        <v>6</v>
      </c>
      <c r="N74" s="106"/>
      <c r="O74" s="106"/>
      <c r="P74" s="106"/>
      <c r="Q74" s="10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s="10" customFormat="1" ht="14.25" customHeight="1">
      <c r="A75" s="95">
        <v>47</v>
      </c>
      <c r="B75" s="96">
        <v>28</v>
      </c>
      <c r="C75" s="97" t="s">
        <v>323</v>
      </c>
      <c r="D75" s="102">
        <v>2002</v>
      </c>
      <c r="E75" s="97" t="s">
        <v>63</v>
      </c>
      <c r="F75" s="100">
        <v>14.2</v>
      </c>
      <c r="G75" s="100"/>
      <c r="H75" s="101">
        <f t="shared" si="7"/>
        <v>3</v>
      </c>
      <c r="I75" s="103">
        <f t="shared" si="9"/>
        <v>14.2</v>
      </c>
      <c r="J75" s="103"/>
      <c r="K75" s="104">
        <f t="shared" si="8"/>
        <v>14.2</v>
      </c>
      <c r="L75" s="105" t="s">
        <v>324</v>
      </c>
      <c r="M75" s="95">
        <v>5</v>
      </c>
      <c r="N75" s="106"/>
      <c r="O75" s="106"/>
      <c r="P75" s="106"/>
      <c r="Q75" s="106"/>
      <c r="R75" s="45"/>
      <c r="S75" s="45"/>
      <c r="T75" s="46"/>
      <c r="U75" s="46"/>
      <c r="V75" s="46"/>
      <c r="W75" s="47"/>
      <c r="Z75" s="45"/>
      <c r="AA75" s="45"/>
      <c r="AB75" s="45"/>
      <c r="AC75" s="45"/>
      <c r="AD75" s="46"/>
      <c r="AE75" s="46"/>
      <c r="AF75" s="46"/>
      <c r="AG75" s="47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</row>
    <row r="76" spans="1:17" s="10" customFormat="1" ht="14.25" customHeight="1">
      <c r="A76" s="95">
        <v>47</v>
      </c>
      <c r="B76" s="96">
        <v>47</v>
      </c>
      <c r="C76" s="97" t="s">
        <v>335</v>
      </c>
      <c r="D76" s="102">
        <v>2003</v>
      </c>
      <c r="E76" s="97" t="s">
        <v>62</v>
      </c>
      <c r="F76" s="209">
        <v>14.2</v>
      </c>
      <c r="G76" s="107"/>
      <c r="H76" s="101">
        <f t="shared" si="7"/>
        <v>3</v>
      </c>
      <c r="I76" s="103">
        <f t="shared" si="9"/>
        <v>14.2</v>
      </c>
      <c r="J76" s="103"/>
      <c r="K76" s="104">
        <f t="shared" si="8"/>
        <v>14.2</v>
      </c>
      <c r="L76" s="105" t="s">
        <v>313</v>
      </c>
      <c r="M76" s="95">
        <v>3</v>
      </c>
      <c r="N76" s="106"/>
      <c r="O76" s="106"/>
      <c r="P76" s="106"/>
      <c r="Q76" s="106"/>
    </row>
    <row r="77" spans="1:17" s="10" customFormat="1" ht="14.25" customHeight="1">
      <c r="A77" s="95">
        <v>53</v>
      </c>
      <c r="B77" s="96">
        <v>533</v>
      </c>
      <c r="C77" s="97" t="s">
        <v>277</v>
      </c>
      <c r="D77" s="102">
        <v>2003</v>
      </c>
      <c r="E77" s="97" t="s">
        <v>62</v>
      </c>
      <c r="F77" s="100">
        <v>14.3</v>
      </c>
      <c r="G77" s="100"/>
      <c r="H77" s="101">
        <f t="shared" si="7"/>
        <v>3</v>
      </c>
      <c r="I77" s="103">
        <f t="shared" si="9"/>
        <v>14.3</v>
      </c>
      <c r="J77" s="103"/>
      <c r="K77" s="104">
        <f t="shared" si="8"/>
        <v>14.3</v>
      </c>
      <c r="L77" s="105" t="s">
        <v>269</v>
      </c>
      <c r="M77" s="95">
        <v>6</v>
      </c>
      <c r="N77" s="106"/>
      <c r="O77" s="106"/>
      <c r="P77" s="106"/>
      <c r="Q77" s="106"/>
    </row>
    <row r="78" spans="1:17" s="10" customFormat="1" ht="14.25" customHeight="1">
      <c r="A78" s="95">
        <v>54</v>
      </c>
      <c r="B78" s="96">
        <v>228</v>
      </c>
      <c r="C78" s="97" t="s">
        <v>326</v>
      </c>
      <c r="D78" s="102">
        <v>2001</v>
      </c>
      <c r="E78" s="97" t="s">
        <v>63</v>
      </c>
      <c r="F78" s="100">
        <v>14.4</v>
      </c>
      <c r="G78" s="100"/>
      <c r="H78" s="101">
        <f t="shared" si="7"/>
        <v>3</v>
      </c>
      <c r="I78" s="103">
        <f t="shared" si="9"/>
        <v>14.4</v>
      </c>
      <c r="J78" s="103"/>
      <c r="K78" s="104">
        <f t="shared" si="8"/>
        <v>14.4</v>
      </c>
      <c r="L78" s="105" t="s">
        <v>226</v>
      </c>
      <c r="M78" s="95">
        <v>6</v>
      </c>
      <c r="N78" s="106"/>
      <c r="O78" s="106"/>
      <c r="P78" s="106"/>
      <c r="Q78" s="106"/>
    </row>
    <row r="79" spans="1:17" s="10" customFormat="1" ht="14.25" customHeight="1">
      <c r="A79" s="95">
        <v>55</v>
      </c>
      <c r="B79" s="96">
        <v>319</v>
      </c>
      <c r="C79" s="97" t="s">
        <v>257</v>
      </c>
      <c r="D79" s="102">
        <v>2002</v>
      </c>
      <c r="E79" s="97" t="s">
        <v>62</v>
      </c>
      <c r="F79" s="100">
        <v>14.6</v>
      </c>
      <c r="G79" s="100"/>
      <c r="H79" s="101">
        <f t="shared" si="7"/>
        <v>3</v>
      </c>
      <c r="I79" s="103">
        <f t="shared" si="9"/>
        <v>14.6</v>
      </c>
      <c r="J79" s="103"/>
      <c r="K79" s="104">
        <f t="shared" si="8"/>
        <v>14.6</v>
      </c>
      <c r="L79" s="105" t="s">
        <v>258</v>
      </c>
      <c r="M79" s="95">
        <v>7</v>
      </c>
      <c r="N79" s="106"/>
      <c r="O79" s="106"/>
      <c r="P79" s="106"/>
      <c r="Q79" s="106"/>
    </row>
    <row r="80" spans="1:17" s="10" customFormat="1" ht="14.25" customHeight="1">
      <c r="A80" s="95">
        <v>55</v>
      </c>
      <c r="B80" s="96">
        <v>540</v>
      </c>
      <c r="C80" s="97" t="s">
        <v>278</v>
      </c>
      <c r="D80" s="102">
        <v>2003</v>
      </c>
      <c r="E80" s="97" t="s">
        <v>62</v>
      </c>
      <c r="F80" s="100">
        <v>14.6</v>
      </c>
      <c r="G80" s="100"/>
      <c r="H80" s="101">
        <f t="shared" si="7"/>
        <v>3</v>
      </c>
      <c r="I80" s="103">
        <f t="shared" si="9"/>
        <v>14.6</v>
      </c>
      <c r="J80" s="103"/>
      <c r="K80" s="104">
        <f t="shared" si="8"/>
        <v>14.6</v>
      </c>
      <c r="L80" s="105" t="s">
        <v>248</v>
      </c>
      <c r="M80" s="95">
        <v>7</v>
      </c>
      <c r="N80" s="106"/>
      <c r="O80" s="106"/>
      <c r="P80" s="106"/>
      <c r="Q80" s="106"/>
    </row>
    <row r="81" spans="1:17" s="10" customFormat="1" ht="14.25" customHeight="1">
      <c r="A81" s="95">
        <v>57</v>
      </c>
      <c r="B81" s="96">
        <v>71</v>
      </c>
      <c r="C81" s="97" t="s">
        <v>293</v>
      </c>
      <c r="D81" s="102">
        <v>2000</v>
      </c>
      <c r="E81" s="97" t="s">
        <v>63</v>
      </c>
      <c r="F81" s="100">
        <v>14.8</v>
      </c>
      <c r="G81" s="100"/>
      <c r="H81" s="101">
        <f t="shared" si="7"/>
        <v>3</v>
      </c>
      <c r="I81" s="103">
        <f t="shared" si="9"/>
        <v>14.8</v>
      </c>
      <c r="J81" s="103"/>
      <c r="K81" s="104">
        <f t="shared" si="8"/>
        <v>14.8</v>
      </c>
      <c r="L81" s="105" t="s">
        <v>226</v>
      </c>
      <c r="M81" s="95">
        <v>8</v>
      </c>
      <c r="N81" s="106"/>
      <c r="O81" s="106"/>
      <c r="P81" s="106"/>
      <c r="Q81" s="106"/>
    </row>
    <row r="82" spans="1:17" s="10" customFormat="1" ht="14.25" customHeight="1">
      <c r="A82" s="95">
        <v>57</v>
      </c>
      <c r="B82" s="96">
        <v>81</v>
      </c>
      <c r="C82" s="97" t="s">
        <v>314</v>
      </c>
      <c r="D82" s="102">
        <v>2002</v>
      </c>
      <c r="E82" s="97" t="s">
        <v>64</v>
      </c>
      <c r="F82" s="209">
        <v>14.8</v>
      </c>
      <c r="G82" s="107"/>
      <c r="H82" s="101">
        <f t="shared" si="7"/>
        <v>3</v>
      </c>
      <c r="I82" s="103">
        <f t="shared" si="9"/>
        <v>14.8</v>
      </c>
      <c r="J82" s="103"/>
      <c r="K82" s="104">
        <f t="shared" si="8"/>
        <v>14.8</v>
      </c>
      <c r="L82" s="105" t="s">
        <v>256</v>
      </c>
      <c r="M82" s="95">
        <v>7</v>
      </c>
      <c r="N82" s="106"/>
      <c r="O82" s="106"/>
      <c r="P82" s="106"/>
      <c r="Q82" s="106"/>
    </row>
    <row r="83" spans="1:17" s="10" customFormat="1" ht="14.25" customHeight="1">
      <c r="A83" s="95">
        <v>59</v>
      </c>
      <c r="B83" s="96">
        <v>320</v>
      </c>
      <c r="C83" s="97" t="s">
        <v>270</v>
      </c>
      <c r="D83" s="102">
        <v>2003</v>
      </c>
      <c r="E83" s="97" t="s">
        <v>62</v>
      </c>
      <c r="F83" s="100">
        <v>15</v>
      </c>
      <c r="G83" s="100"/>
      <c r="H83" s="101" t="str">
        <f t="shared" si="7"/>
        <v>1ю</v>
      </c>
      <c r="I83" s="103">
        <f t="shared" si="9"/>
        <v>15</v>
      </c>
      <c r="J83" s="103"/>
      <c r="K83" s="104">
        <f t="shared" si="8"/>
        <v>15</v>
      </c>
      <c r="L83" s="105" t="s">
        <v>248</v>
      </c>
      <c r="M83" s="95">
        <v>8</v>
      </c>
      <c r="N83" s="106"/>
      <c r="O83" s="106"/>
      <c r="P83" s="106"/>
      <c r="Q83" s="106"/>
    </row>
    <row r="84" spans="1:17" s="10" customFormat="1" ht="14.25" customHeight="1">
      <c r="A84" s="95">
        <v>60</v>
      </c>
      <c r="B84" s="96">
        <v>155</v>
      </c>
      <c r="C84" s="97" t="s">
        <v>76</v>
      </c>
      <c r="D84" s="102">
        <v>2003</v>
      </c>
      <c r="E84" s="97" t="s">
        <v>63</v>
      </c>
      <c r="F84" s="209">
        <v>15.1</v>
      </c>
      <c r="G84" s="107"/>
      <c r="H84" s="101" t="str">
        <f t="shared" si="7"/>
        <v>1ю</v>
      </c>
      <c r="I84" s="103">
        <f t="shared" si="9"/>
        <v>15.1</v>
      </c>
      <c r="J84" s="103"/>
      <c r="K84" s="104">
        <f t="shared" si="8"/>
        <v>15.1</v>
      </c>
      <c r="L84" s="105" t="s">
        <v>292</v>
      </c>
      <c r="M84" s="95">
        <v>7</v>
      </c>
      <c r="N84" s="106"/>
      <c r="O84" s="106"/>
      <c r="P84" s="106"/>
      <c r="Q84" s="106"/>
    </row>
    <row r="85" spans="1:17" s="10" customFormat="1" ht="14.25" customHeight="1">
      <c r="A85" s="95">
        <v>60</v>
      </c>
      <c r="B85" s="96">
        <v>106</v>
      </c>
      <c r="C85" s="97" t="s">
        <v>327</v>
      </c>
      <c r="D85" s="102">
        <v>2004</v>
      </c>
      <c r="E85" s="97" t="s">
        <v>62</v>
      </c>
      <c r="F85" s="100">
        <v>15.1</v>
      </c>
      <c r="G85" s="100"/>
      <c r="H85" s="101" t="str">
        <f t="shared" si="7"/>
        <v>1ю</v>
      </c>
      <c r="I85" s="103">
        <f t="shared" si="9"/>
        <v>15.1</v>
      </c>
      <c r="J85" s="103"/>
      <c r="K85" s="104">
        <f t="shared" si="8"/>
        <v>15.1</v>
      </c>
      <c r="L85" s="105" t="s">
        <v>248</v>
      </c>
      <c r="M85" s="95">
        <v>7</v>
      </c>
      <c r="N85" s="106"/>
      <c r="O85" s="106"/>
      <c r="P85" s="106"/>
      <c r="Q85" s="106"/>
    </row>
    <row r="86" spans="1:17" s="10" customFormat="1" ht="14.25" customHeight="1">
      <c r="A86" s="95">
        <v>62</v>
      </c>
      <c r="B86" s="96">
        <v>17</v>
      </c>
      <c r="C86" s="97" t="s">
        <v>312</v>
      </c>
      <c r="D86" s="102">
        <v>2002</v>
      </c>
      <c r="E86" s="97" t="s">
        <v>62</v>
      </c>
      <c r="F86" s="209">
        <v>15.2</v>
      </c>
      <c r="G86" s="107"/>
      <c r="H86" s="101" t="str">
        <f t="shared" si="7"/>
        <v>1ю</v>
      </c>
      <c r="I86" s="103">
        <f t="shared" si="9"/>
        <v>15.2</v>
      </c>
      <c r="J86" s="103"/>
      <c r="K86" s="104">
        <f t="shared" si="8"/>
        <v>15.2</v>
      </c>
      <c r="L86" s="105" t="s">
        <v>313</v>
      </c>
      <c r="M86" s="95">
        <v>8</v>
      </c>
      <c r="N86" s="106"/>
      <c r="O86" s="106"/>
      <c r="P86" s="106"/>
      <c r="Q86" s="106"/>
    </row>
    <row r="87" spans="1:17" s="10" customFormat="1" ht="14.25" customHeight="1">
      <c r="A87" s="95">
        <v>62</v>
      </c>
      <c r="B87" s="199" t="s">
        <v>321</v>
      </c>
      <c r="C87" s="97" t="s">
        <v>322</v>
      </c>
      <c r="D87" s="23">
        <v>2006</v>
      </c>
      <c r="E87" s="97" t="s">
        <v>64</v>
      </c>
      <c r="F87" s="100">
        <v>15.2</v>
      </c>
      <c r="G87" s="100"/>
      <c r="H87" s="101" t="str">
        <f t="shared" si="7"/>
        <v>1ю</v>
      </c>
      <c r="I87" s="103">
        <f t="shared" si="9"/>
        <v>15.2</v>
      </c>
      <c r="J87" s="103"/>
      <c r="K87" s="104">
        <f t="shared" si="8"/>
        <v>15.2</v>
      </c>
      <c r="L87" s="105" t="s">
        <v>262</v>
      </c>
      <c r="M87" s="95">
        <v>8</v>
      </c>
      <c r="N87" s="106"/>
      <c r="O87" s="106"/>
      <c r="P87" s="106"/>
      <c r="Q87" s="106"/>
    </row>
    <row r="88" spans="1:106" s="21" customFormat="1" ht="14.25" customHeight="1">
      <c r="A88" s="95">
        <v>62</v>
      </c>
      <c r="B88" s="96">
        <v>216</v>
      </c>
      <c r="C88" s="97" t="s">
        <v>329</v>
      </c>
      <c r="D88" s="102">
        <v>2004</v>
      </c>
      <c r="E88" s="97" t="s">
        <v>63</v>
      </c>
      <c r="F88" s="100">
        <v>15.2</v>
      </c>
      <c r="G88" s="100"/>
      <c r="H88" s="101" t="str">
        <f t="shared" si="7"/>
        <v>1ю</v>
      </c>
      <c r="I88" s="103">
        <f t="shared" si="9"/>
        <v>15.2</v>
      </c>
      <c r="J88" s="103"/>
      <c r="K88" s="104">
        <f t="shared" si="8"/>
        <v>15.2</v>
      </c>
      <c r="L88" s="105" t="s">
        <v>330</v>
      </c>
      <c r="M88" s="95">
        <v>4</v>
      </c>
      <c r="N88" s="106"/>
      <c r="O88" s="106"/>
      <c r="P88" s="106"/>
      <c r="Q88" s="106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7" s="10" customFormat="1" ht="14.25" customHeight="1">
      <c r="A89" s="95">
        <v>65</v>
      </c>
      <c r="B89" s="96">
        <v>90</v>
      </c>
      <c r="C89" s="97" t="s">
        <v>291</v>
      </c>
      <c r="D89" s="102">
        <v>2002</v>
      </c>
      <c r="E89" s="97" t="s">
        <v>64</v>
      </c>
      <c r="F89" s="209">
        <v>15.4</v>
      </c>
      <c r="G89" s="107"/>
      <c r="H89" s="101" t="str">
        <f t="shared" si="7"/>
        <v>1ю</v>
      </c>
      <c r="I89" s="103">
        <f t="shared" si="9"/>
        <v>15.4</v>
      </c>
      <c r="J89" s="103"/>
      <c r="K89" s="104">
        <f aca="true" t="shared" si="10" ref="K89:K98">SMALL(I89:J89,1)+0</f>
        <v>15.4</v>
      </c>
      <c r="L89" s="105" t="s">
        <v>256</v>
      </c>
      <c r="M89" s="95">
        <v>8</v>
      </c>
      <c r="N89" s="106"/>
      <c r="O89" s="106"/>
      <c r="P89" s="106"/>
      <c r="Q89" s="106"/>
    </row>
    <row r="90" spans="1:17" s="10" customFormat="1" ht="14.25" customHeight="1">
      <c r="A90" s="95">
        <v>66</v>
      </c>
      <c r="B90" s="99">
        <v>194</v>
      </c>
      <c r="C90" s="97" t="s">
        <v>328</v>
      </c>
      <c r="D90" s="102">
        <v>2004</v>
      </c>
      <c r="E90" s="97" t="s">
        <v>62</v>
      </c>
      <c r="F90" s="100">
        <v>15.5</v>
      </c>
      <c r="G90" s="100"/>
      <c r="H90" s="101" t="str">
        <f t="shared" si="7"/>
        <v>1ю</v>
      </c>
      <c r="I90" s="103">
        <f t="shared" si="9"/>
        <v>15.5</v>
      </c>
      <c r="J90" s="103"/>
      <c r="K90" s="104">
        <f t="shared" si="10"/>
        <v>15.5</v>
      </c>
      <c r="L90" s="105" t="s">
        <v>248</v>
      </c>
      <c r="M90" s="95">
        <v>5</v>
      </c>
      <c r="N90" s="106"/>
      <c r="O90" s="106"/>
      <c r="P90" s="106"/>
      <c r="Q90" s="106"/>
    </row>
    <row r="91" spans="1:106" s="10" customFormat="1" ht="14.25" customHeight="1">
      <c r="A91" s="95">
        <v>66</v>
      </c>
      <c r="B91" s="96">
        <v>430</v>
      </c>
      <c r="C91" s="208" t="s">
        <v>331</v>
      </c>
      <c r="D91" s="102">
        <v>2004</v>
      </c>
      <c r="E91" s="97" t="s">
        <v>62</v>
      </c>
      <c r="F91" s="209">
        <v>15.5</v>
      </c>
      <c r="G91" s="107"/>
      <c r="H91" s="101" t="str">
        <f t="shared" si="7"/>
        <v>1ю</v>
      </c>
      <c r="I91" s="103">
        <f t="shared" si="9"/>
        <v>15.5</v>
      </c>
      <c r="J91" s="103"/>
      <c r="K91" s="104">
        <f t="shared" si="10"/>
        <v>15.5</v>
      </c>
      <c r="L91" s="105" t="s">
        <v>313</v>
      </c>
      <c r="M91" s="156">
        <v>6</v>
      </c>
      <c r="N91" s="159"/>
      <c r="O91" s="159"/>
      <c r="P91" s="159"/>
      <c r="Q91" s="159"/>
      <c r="R91" s="200"/>
      <c r="S91" s="200"/>
      <c r="T91" s="201"/>
      <c r="U91" s="201"/>
      <c r="V91" s="201"/>
      <c r="W91" s="202"/>
      <c r="X91" s="161"/>
      <c r="Y91" s="161"/>
      <c r="Z91" s="200"/>
      <c r="AA91" s="200"/>
      <c r="AB91" s="200"/>
      <c r="AC91" s="200"/>
      <c r="AD91" s="201"/>
      <c r="AE91" s="201"/>
      <c r="AF91" s="201"/>
      <c r="AG91" s="202"/>
      <c r="AH91" s="161"/>
      <c r="AI91" s="161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</row>
    <row r="92" spans="1:106" s="45" customFormat="1" ht="14.25" customHeight="1">
      <c r="A92" s="95">
        <v>68</v>
      </c>
      <c r="B92" s="96">
        <v>91</v>
      </c>
      <c r="C92" s="97" t="s">
        <v>333</v>
      </c>
      <c r="D92" s="102">
        <v>2001</v>
      </c>
      <c r="E92" s="97" t="s">
        <v>64</v>
      </c>
      <c r="F92" s="209">
        <v>15.8</v>
      </c>
      <c r="G92" s="107"/>
      <c r="H92" s="101" t="str">
        <f t="shared" si="7"/>
        <v>1ю</v>
      </c>
      <c r="I92" s="103">
        <f t="shared" si="9"/>
        <v>15.8</v>
      </c>
      <c r="J92" s="103"/>
      <c r="K92" s="104">
        <f t="shared" si="10"/>
        <v>15.8</v>
      </c>
      <c r="L92" s="105" t="s">
        <v>256</v>
      </c>
      <c r="M92" s="95">
        <v>7</v>
      </c>
      <c r="N92" s="106"/>
      <c r="O92" s="106"/>
      <c r="P92" s="106"/>
      <c r="Q92" s="106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s="127" customFormat="1" ht="14.25" customHeight="1">
      <c r="A93" s="95">
        <v>69</v>
      </c>
      <c r="B93" s="96">
        <v>364</v>
      </c>
      <c r="C93" s="97" t="s">
        <v>450</v>
      </c>
      <c r="D93" s="102">
        <v>2004</v>
      </c>
      <c r="E93" s="97" t="s">
        <v>64</v>
      </c>
      <c r="F93" s="100">
        <v>16.1</v>
      </c>
      <c r="G93" s="100"/>
      <c r="H93" s="101" t="str">
        <f t="shared" si="7"/>
        <v>2ю</v>
      </c>
      <c r="I93" s="103">
        <f t="shared" si="9"/>
        <v>16.1</v>
      </c>
      <c r="J93" s="103"/>
      <c r="K93" s="104">
        <f t="shared" si="10"/>
        <v>16.1</v>
      </c>
      <c r="L93" s="105" t="s">
        <v>262</v>
      </c>
      <c r="M93" s="95">
        <v>2</v>
      </c>
      <c r="N93" s="106"/>
      <c r="O93" s="106"/>
      <c r="P93" s="106"/>
      <c r="Q93" s="106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7" s="10" customFormat="1" ht="14.25" customHeight="1">
      <c r="A94" s="95"/>
      <c r="B94" s="96">
        <v>14</v>
      </c>
      <c r="C94" s="97" t="s">
        <v>251</v>
      </c>
      <c r="D94" s="102">
        <v>1997</v>
      </c>
      <c r="E94" s="97" t="s">
        <v>63</v>
      </c>
      <c r="F94" s="100" t="s">
        <v>453</v>
      </c>
      <c r="G94" s="100"/>
      <c r="H94" s="101"/>
      <c r="I94" s="103" t="str">
        <f t="shared" si="9"/>
        <v>н.я</v>
      </c>
      <c r="J94" s="103"/>
      <c r="K94" s="104" t="e">
        <f t="shared" si="10"/>
        <v>#NUM!</v>
      </c>
      <c r="L94" s="105" t="s">
        <v>245</v>
      </c>
      <c r="M94" s="95"/>
      <c r="N94" s="106"/>
      <c r="O94" s="106"/>
      <c r="P94" s="106"/>
      <c r="Q94" s="106"/>
    </row>
    <row r="95" spans="1:17" s="10" customFormat="1" ht="14.25" customHeight="1">
      <c r="A95" s="95"/>
      <c r="B95" s="96">
        <v>89</v>
      </c>
      <c r="C95" s="97" t="s">
        <v>255</v>
      </c>
      <c r="D95" s="102">
        <v>2002</v>
      </c>
      <c r="E95" s="97" t="s">
        <v>64</v>
      </c>
      <c r="F95" s="209" t="s">
        <v>453</v>
      </c>
      <c r="G95" s="107"/>
      <c r="H95" s="101"/>
      <c r="I95" s="103" t="str">
        <f t="shared" si="9"/>
        <v>н.я</v>
      </c>
      <c r="J95" s="103"/>
      <c r="K95" s="104" t="e">
        <f t="shared" si="10"/>
        <v>#NUM!</v>
      </c>
      <c r="L95" s="105" t="s">
        <v>256</v>
      </c>
      <c r="M95" s="95"/>
      <c r="N95" s="106"/>
      <c r="O95" s="106"/>
      <c r="P95" s="106"/>
      <c r="Q95" s="106"/>
    </row>
    <row r="96" spans="1:17" s="10" customFormat="1" ht="14.25" customHeight="1">
      <c r="A96" s="95"/>
      <c r="B96" s="96">
        <v>28</v>
      </c>
      <c r="C96" s="97" t="s">
        <v>289</v>
      </c>
      <c r="D96" s="102">
        <v>2002</v>
      </c>
      <c r="E96" s="97" t="s">
        <v>62</v>
      </c>
      <c r="F96" s="209" t="s">
        <v>453</v>
      </c>
      <c r="G96" s="107"/>
      <c r="H96" s="101"/>
      <c r="I96" s="103" t="str">
        <f t="shared" si="9"/>
        <v>н.я</v>
      </c>
      <c r="J96" s="103"/>
      <c r="K96" s="104" t="e">
        <f t="shared" si="10"/>
        <v>#NUM!</v>
      </c>
      <c r="L96" s="105" t="s">
        <v>228</v>
      </c>
      <c r="M96" s="95"/>
      <c r="N96" s="106"/>
      <c r="O96" s="106"/>
      <c r="P96" s="106"/>
      <c r="Q96" s="106"/>
    </row>
    <row r="97" spans="1:106" s="21" customFormat="1" ht="14.25" customHeight="1">
      <c r="A97" s="95"/>
      <c r="B97" s="96">
        <v>34</v>
      </c>
      <c r="C97" s="97" t="s">
        <v>332</v>
      </c>
      <c r="D97" s="102">
        <v>2004</v>
      </c>
      <c r="E97" s="97" t="s">
        <v>62</v>
      </c>
      <c r="F97" s="209" t="s">
        <v>453</v>
      </c>
      <c r="G97" s="107"/>
      <c r="H97" s="101"/>
      <c r="I97" s="103" t="str">
        <f t="shared" si="9"/>
        <v>н.я</v>
      </c>
      <c r="J97" s="103"/>
      <c r="K97" s="104" t="e">
        <f t="shared" si="10"/>
        <v>#NUM!</v>
      </c>
      <c r="L97" s="105" t="s">
        <v>228</v>
      </c>
      <c r="M97" s="95"/>
      <c r="N97" s="106"/>
      <c r="O97" s="106"/>
      <c r="P97" s="106"/>
      <c r="Q97" s="106"/>
      <c r="R97" s="127"/>
      <c r="S97" s="127"/>
      <c r="T97" s="128"/>
      <c r="U97" s="128"/>
      <c r="V97" s="128"/>
      <c r="W97" s="129"/>
      <c r="X97" s="130"/>
      <c r="Y97" s="130"/>
      <c r="Z97" s="127"/>
      <c r="AA97" s="127"/>
      <c r="AB97" s="127"/>
      <c r="AC97" s="127"/>
      <c r="AD97" s="128"/>
      <c r="AE97" s="128"/>
      <c r="AF97" s="128"/>
      <c r="AG97" s="129"/>
      <c r="AH97" s="130"/>
      <c r="AI97" s="130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</row>
    <row r="98" spans="1:17" s="10" customFormat="1" ht="14.25" customHeight="1">
      <c r="A98" s="95"/>
      <c r="B98" s="96">
        <v>140</v>
      </c>
      <c r="C98" s="97" t="s">
        <v>302</v>
      </c>
      <c r="D98" s="102">
        <v>2000</v>
      </c>
      <c r="E98" s="97" t="s">
        <v>63</v>
      </c>
      <c r="F98" s="100" t="s">
        <v>453</v>
      </c>
      <c r="G98" s="100"/>
      <c r="H98" s="101"/>
      <c r="I98" s="103" t="str">
        <f t="shared" si="9"/>
        <v>н.я</v>
      </c>
      <c r="J98" s="103"/>
      <c r="K98" s="104" t="e">
        <f t="shared" si="10"/>
        <v>#NUM!</v>
      </c>
      <c r="L98" s="105" t="s">
        <v>226</v>
      </c>
      <c r="M98" s="95"/>
      <c r="N98" s="106"/>
      <c r="O98" s="106"/>
      <c r="P98" s="106"/>
      <c r="Q98" s="106"/>
    </row>
    <row r="99" spans="1:35" ht="15.75" customHeight="1">
      <c r="A99" s="224" t="s">
        <v>85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T99" s="24"/>
      <c r="U99" s="29"/>
      <c r="V99" s="30"/>
      <c r="X99"/>
      <c r="Y99" s="25"/>
      <c r="AD99" s="24"/>
      <c r="AE99" s="29"/>
      <c r="AF99" s="30"/>
      <c r="AH99"/>
      <c r="AI99" s="25"/>
    </row>
    <row r="100" spans="1:35" ht="15.75" customHeight="1">
      <c r="A100" s="225" t="s">
        <v>31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T100" s="24"/>
      <c r="U100" s="29"/>
      <c r="V100" s="30"/>
      <c r="X100"/>
      <c r="Y100" s="25"/>
      <c r="AD100" s="24"/>
      <c r="AE100" s="29"/>
      <c r="AF100" s="30"/>
      <c r="AH100"/>
      <c r="AI100" s="25"/>
    </row>
    <row r="101" spans="1:35" ht="25.5" customHeight="1">
      <c r="A101" s="42" t="s">
        <v>1</v>
      </c>
      <c r="B101" s="43" t="s">
        <v>11</v>
      </c>
      <c r="C101" s="42" t="s">
        <v>2</v>
      </c>
      <c r="D101" s="165" t="s">
        <v>3</v>
      </c>
      <c r="E101" s="42" t="s">
        <v>4</v>
      </c>
      <c r="F101" s="62" t="s">
        <v>5</v>
      </c>
      <c r="G101" s="68" t="s">
        <v>6</v>
      </c>
      <c r="H101" s="42" t="s">
        <v>15</v>
      </c>
      <c r="I101" s="62"/>
      <c r="J101" s="42"/>
      <c r="K101" s="62"/>
      <c r="L101" s="42" t="s">
        <v>8</v>
      </c>
      <c r="M101" s="229" t="s">
        <v>9</v>
      </c>
      <c r="N101" s="229"/>
      <c r="O101" s="229"/>
      <c r="P101" s="132" t="s">
        <v>10</v>
      </c>
      <c r="Q101" s="133" t="s">
        <v>1</v>
      </c>
      <c r="T101" s="24"/>
      <c r="U101" s="29"/>
      <c r="V101" s="30"/>
      <c r="X101"/>
      <c r="Y101" s="25"/>
      <c r="AD101" s="24"/>
      <c r="AE101" s="29"/>
      <c r="AF101" s="30"/>
      <c r="AH101"/>
      <c r="AI101" s="25"/>
    </row>
    <row r="102" spans="1:106" s="21" customFormat="1" ht="14.25" customHeight="1">
      <c r="A102" s="95">
        <v>1</v>
      </c>
      <c r="B102" s="96">
        <v>640</v>
      </c>
      <c r="C102" s="97" t="s">
        <v>239</v>
      </c>
      <c r="D102" s="102">
        <v>1999</v>
      </c>
      <c r="E102" s="97" t="s">
        <v>62</v>
      </c>
      <c r="F102" s="209">
        <v>26</v>
      </c>
      <c r="G102" s="209">
        <v>25.8</v>
      </c>
      <c r="H102" s="198">
        <f>LOOKUP(K102,$AL$2:$AT$2,$AL$1:$AT$1)</f>
        <v>1</v>
      </c>
      <c r="I102" s="220">
        <f aca="true" t="shared" si="11" ref="I102:I113">F102</f>
        <v>26</v>
      </c>
      <c r="J102" s="220">
        <f aca="true" t="shared" si="12" ref="J102:J113">G102</f>
        <v>25.8</v>
      </c>
      <c r="K102" s="221">
        <f aca="true" t="shared" si="13" ref="K102:K113">SMALL(I102:J102,1)+0</f>
        <v>25.8</v>
      </c>
      <c r="L102" s="196" t="s">
        <v>240</v>
      </c>
      <c r="M102" s="95">
        <v>1</v>
      </c>
      <c r="N102" s="106"/>
      <c r="O102" s="106"/>
      <c r="P102" s="106"/>
      <c r="Q102" s="106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s="45" customFormat="1" ht="14.25" customHeight="1">
      <c r="A103" s="95">
        <v>2</v>
      </c>
      <c r="B103" s="96">
        <v>117</v>
      </c>
      <c r="C103" s="97" t="s">
        <v>243</v>
      </c>
      <c r="D103" s="102">
        <v>1999</v>
      </c>
      <c r="E103" s="97" t="s">
        <v>62</v>
      </c>
      <c r="F103" s="209">
        <v>26.5</v>
      </c>
      <c r="G103" s="209">
        <v>26.9</v>
      </c>
      <c r="H103" s="198">
        <f aca="true" t="shared" si="14" ref="H103:H109">LOOKUP(K103,$AL$2:$AT$2,$AL$1:$AT$1)</f>
        <v>1</v>
      </c>
      <c r="I103" s="220">
        <f t="shared" si="11"/>
        <v>26.5</v>
      </c>
      <c r="J103" s="220">
        <f t="shared" si="12"/>
        <v>26.9</v>
      </c>
      <c r="K103" s="221">
        <f t="shared" si="13"/>
        <v>26.5</v>
      </c>
      <c r="L103" s="196" t="s">
        <v>228</v>
      </c>
      <c r="M103" s="95">
        <v>1</v>
      </c>
      <c r="N103" s="106"/>
      <c r="O103" s="106"/>
      <c r="P103" s="106"/>
      <c r="Q103" s="106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35" s="151" customFormat="1" ht="14.25" customHeight="1">
      <c r="A104" s="156">
        <v>3</v>
      </c>
      <c r="B104" s="96">
        <v>227</v>
      </c>
      <c r="C104" s="97" t="s">
        <v>336</v>
      </c>
      <c r="D104" s="102">
        <v>1999</v>
      </c>
      <c r="E104" s="97" t="s">
        <v>64</v>
      </c>
      <c r="F104" s="100">
        <v>27.7</v>
      </c>
      <c r="G104" s="100">
        <v>27.3</v>
      </c>
      <c r="H104" s="198">
        <f t="shared" si="14"/>
        <v>2</v>
      </c>
      <c r="I104" s="220">
        <f t="shared" si="11"/>
        <v>27.7</v>
      </c>
      <c r="J104" s="220">
        <f t="shared" si="12"/>
        <v>27.3</v>
      </c>
      <c r="K104" s="221">
        <f t="shared" si="13"/>
        <v>27.3</v>
      </c>
      <c r="L104" s="196" t="s">
        <v>337</v>
      </c>
      <c r="M104" s="95">
        <v>3</v>
      </c>
      <c r="N104" s="159"/>
      <c r="O104" s="159"/>
      <c r="P104" s="159"/>
      <c r="Q104" s="159"/>
      <c r="T104" s="154"/>
      <c r="U104" s="154"/>
      <c r="V104" s="154"/>
      <c r="W104" s="203"/>
      <c r="X104" s="204"/>
      <c r="Y104" s="204"/>
      <c r="AD104" s="154"/>
      <c r="AE104" s="154"/>
      <c r="AF104" s="154"/>
      <c r="AG104" s="203"/>
      <c r="AH104" s="204"/>
      <c r="AI104" s="204"/>
    </row>
    <row r="105" spans="1:17" s="10" customFormat="1" ht="14.25" customHeight="1">
      <c r="A105" s="95">
        <v>4</v>
      </c>
      <c r="B105" s="96">
        <v>301</v>
      </c>
      <c r="C105" s="97" t="s">
        <v>233</v>
      </c>
      <c r="D105" s="102">
        <v>1999</v>
      </c>
      <c r="E105" s="97" t="s">
        <v>62</v>
      </c>
      <c r="F105" s="100">
        <v>27.9</v>
      </c>
      <c r="G105" s="100">
        <v>27.6</v>
      </c>
      <c r="H105" s="198">
        <f t="shared" si="14"/>
        <v>2</v>
      </c>
      <c r="I105" s="220">
        <f t="shared" si="11"/>
        <v>27.9</v>
      </c>
      <c r="J105" s="220">
        <f t="shared" si="12"/>
        <v>27.6</v>
      </c>
      <c r="K105" s="221">
        <f t="shared" si="13"/>
        <v>27.6</v>
      </c>
      <c r="L105" s="196" t="s">
        <v>234</v>
      </c>
      <c r="M105" s="95">
        <v>2</v>
      </c>
      <c r="N105" s="106"/>
      <c r="O105" s="106"/>
      <c r="P105" s="106"/>
      <c r="Q105" s="106"/>
    </row>
    <row r="106" spans="1:106" s="161" customFormat="1" ht="14.25" customHeight="1">
      <c r="A106" s="95">
        <v>5</v>
      </c>
      <c r="B106" s="96">
        <v>138</v>
      </c>
      <c r="C106" s="97" t="s">
        <v>237</v>
      </c>
      <c r="D106" s="102">
        <v>1998</v>
      </c>
      <c r="E106" s="97" t="s">
        <v>238</v>
      </c>
      <c r="F106" s="100">
        <v>28.9</v>
      </c>
      <c r="G106" s="100">
        <v>29</v>
      </c>
      <c r="H106" s="198">
        <f t="shared" si="14"/>
        <v>3</v>
      </c>
      <c r="I106" s="220">
        <f t="shared" si="11"/>
        <v>28.9</v>
      </c>
      <c r="J106" s="220">
        <f t="shared" si="12"/>
        <v>29</v>
      </c>
      <c r="K106" s="221">
        <f t="shared" si="13"/>
        <v>28.9</v>
      </c>
      <c r="L106" s="196" t="s">
        <v>228</v>
      </c>
      <c r="M106" s="95">
        <v>3</v>
      </c>
      <c r="N106" s="106"/>
      <c r="O106" s="106"/>
      <c r="P106" s="106"/>
      <c r="Q106" s="106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s="161" customFormat="1" ht="14.25" customHeight="1">
      <c r="A107" s="95">
        <v>6</v>
      </c>
      <c r="B107" s="96">
        <v>18</v>
      </c>
      <c r="C107" s="97" t="s">
        <v>244</v>
      </c>
      <c r="D107" s="102">
        <v>1999</v>
      </c>
      <c r="E107" s="97" t="s">
        <v>63</v>
      </c>
      <c r="F107" s="100">
        <v>31.1</v>
      </c>
      <c r="G107" s="100">
        <v>31</v>
      </c>
      <c r="H107" s="198">
        <f t="shared" si="14"/>
        <v>3</v>
      </c>
      <c r="I107" s="220">
        <f t="shared" si="11"/>
        <v>31.1</v>
      </c>
      <c r="J107" s="220">
        <f t="shared" si="12"/>
        <v>31</v>
      </c>
      <c r="K107" s="221">
        <f t="shared" si="13"/>
        <v>31</v>
      </c>
      <c r="L107" s="196" t="s">
        <v>245</v>
      </c>
      <c r="M107" s="95">
        <v>4</v>
      </c>
      <c r="N107" s="106"/>
      <c r="O107" s="106"/>
      <c r="P107" s="106"/>
      <c r="Q107" s="10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7" s="161" customFormat="1" ht="14.25" customHeight="1">
      <c r="A108" s="156">
        <v>7</v>
      </c>
      <c r="B108" s="96">
        <v>11</v>
      </c>
      <c r="C108" s="97" t="s">
        <v>229</v>
      </c>
      <c r="D108" s="102">
        <v>1998</v>
      </c>
      <c r="E108" s="97" t="s">
        <v>62</v>
      </c>
      <c r="F108" s="100">
        <v>26.6</v>
      </c>
      <c r="G108" s="100" t="s">
        <v>544</v>
      </c>
      <c r="H108" s="198">
        <f t="shared" si="14"/>
        <v>1</v>
      </c>
      <c r="I108" s="220">
        <f t="shared" si="11"/>
        <v>26.6</v>
      </c>
      <c r="J108" s="220" t="str">
        <f t="shared" si="12"/>
        <v>сошла</v>
      </c>
      <c r="K108" s="221">
        <f t="shared" si="13"/>
        <v>26.6</v>
      </c>
      <c r="L108" s="196" t="s">
        <v>339</v>
      </c>
      <c r="M108" s="95">
        <v>2</v>
      </c>
      <c r="N108" s="159"/>
      <c r="O108" s="159"/>
      <c r="P108" s="159"/>
      <c r="Q108" s="159"/>
    </row>
    <row r="109" spans="1:17" s="161" customFormat="1" ht="14.25" customHeight="1">
      <c r="A109" s="156">
        <v>8</v>
      </c>
      <c r="B109" s="96">
        <v>282</v>
      </c>
      <c r="C109" s="97" t="s">
        <v>384</v>
      </c>
      <c r="D109" s="102">
        <v>1999</v>
      </c>
      <c r="E109" s="97" t="s">
        <v>64</v>
      </c>
      <c r="F109" s="100">
        <v>27.8</v>
      </c>
      <c r="G109" s="100" t="s">
        <v>474</v>
      </c>
      <c r="H109" s="198">
        <f t="shared" si="14"/>
        <v>2</v>
      </c>
      <c r="I109" s="220">
        <f t="shared" si="11"/>
        <v>27.8</v>
      </c>
      <c r="J109" s="220" t="str">
        <f t="shared" si="12"/>
        <v>справка</v>
      </c>
      <c r="K109" s="221">
        <f t="shared" si="13"/>
        <v>27.8</v>
      </c>
      <c r="L109" s="196" t="s">
        <v>337</v>
      </c>
      <c r="M109" s="95">
        <v>4</v>
      </c>
      <c r="N109" s="159"/>
      <c r="O109" s="159"/>
      <c r="P109" s="159"/>
      <c r="Q109" s="159"/>
    </row>
    <row r="110" spans="1:106" s="45" customFormat="1" ht="14.25" customHeight="1">
      <c r="A110" s="95">
        <v>9</v>
      </c>
      <c r="B110" s="96">
        <v>60</v>
      </c>
      <c r="C110" s="97" t="s">
        <v>455</v>
      </c>
      <c r="D110" s="102">
        <v>1999</v>
      </c>
      <c r="E110" s="97" t="s">
        <v>64</v>
      </c>
      <c r="F110" s="100">
        <v>32.1</v>
      </c>
      <c r="G110" s="100"/>
      <c r="H110" s="198"/>
      <c r="I110" s="220">
        <f t="shared" si="11"/>
        <v>32.1</v>
      </c>
      <c r="J110" s="220">
        <f t="shared" si="12"/>
        <v>0</v>
      </c>
      <c r="K110" s="221">
        <f t="shared" si="13"/>
        <v>0</v>
      </c>
      <c r="L110" s="196" t="s">
        <v>341</v>
      </c>
      <c r="M110" s="95">
        <v>5</v>
      </c>
      <c r="N110" s="106"/>
      <c r="O110" s="106"/>
      <c r="P110" s="106"/>
      <c r="Q110" s="106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s="10" customFormat="1" ht="14.25" customHeight="1">
      <c r="A111" s="156"/>
      <c r="B111" s="96">
        <v>222</v>
      </c>
      <c r="C111" s="97" t="s">
        <v>338</v>
      </c>
      <c r="D111" s="102">
        <v>1999</v>
      </c>
      <c r="E111" s="97" t="s">
        <v>64</v>
      </c>
      <c r="F111" s="100" t="s">
        <v>453</v>
      </c>
      <c r="G111" s="100"/>
      <c r="H111" s="198"/>
      <c r="I111" s="220" t="str">
        <f t="shared" si="11"/>
        <v>н.я</v>
      </c>
      <c r="J111" s="220">
        <f t="shared" si="12"/>
        <v>0</v>
      </c>
      <c r="K111" s="221">
        <f t="shared" si="13"/>
        <v>0</v>
      </c>
      <c r="L111" s="196" t="s">
        <v>262</v>
      </c>
      <c r="M111" s="95"/>
      <c r="N111" s="159"/>
      <c r="O111" s="159"/>
      <c r="P111" s="159"/>
      <c r="Q111" s="159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</row>
    <row r="112" spans="1:106" s="10" customFormat="1" ht="14.25" customHeight="1">
      <c r="A112" s="156"/>
      <c r="B112" s="96">
        <v>182</v>
      </c>
      <c r="C112" s="97" t="s">
        <v>227</v>
      </c>
      <c r="D112" s="102">
        <v>1998</v>
      </c>
      <c r="E112" s="97" t="s">
        <v>62</v>
      </c>
      <c r="F112" s="209" t="s">
        <v>453</v>
      </c>
      <c r="G112" s="209"/>
      <c r="H112" s="198"/>
      <c r="I112" s="220" t="str">
        <f t="shared" si="11"/>
        <v>н.я</v>
      </c>
      <c r="J112" s="220">
        <f t="shared" si="12"/>
        <v>0</v>
      </c>
      <c r="K112" s="221">
        <f t="shared" si="13"/>
        <v>0</v>
      </c>
      <c r="L112" s="196" t="s">
        <v>228</v>
      </c>
      <c r="M112" s="95"/>
      <c r="N112" s="159"/>
      <c r="O112" s="159"/>
      <c r="P112" s="159"/>
      <c r="Q112" s="159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</row>
    <row r="113" spans="1:17" s="10" customFormat="1" ht="14.25" customHeight="1">
      <c r="A113" s="95"/>
      <c r="B113" s="96">
        <v>599</v>
      </c>
      <c r="C113" s="97" t="s">
        <v>231</v>
      </c>
      <c r="D113" s="102">
        <v>1998</v>
      </c>
      <c r="E113" s="97" t="s">
        <v>62</v>
      </c>
      <c r="F113" s="209" t="s">
        <v>453</v>
      </c>
      <c r="G113" s="209"/>
      <c r="H113" s="198"/>
      <c r="I113" s="220" t="str">
        <f t="shared" si="11"/>
        <v>н.я</v>
      </c>
      <c r="J113" s="220">
        <f t="shared" si="12"/>
        <v>0</v>
      </c>
      <c r="K113" s="221">
        <f t="shared" si="13"/>
        <v>0</v>
      </c>
      <c r="L113" s="196" t="s">
        <v>340</v>
      </c>
      <c r="M113" s="95"/>
      <c r="N113" s="106"/>
      <c r="O113" s="106"/>
      <c r="P113" s="106"/>
      <c r="Q113" s="106"/>
    </row>
    <row r="114" spans="1:35" ht="15.75" customHeight="1">
      <c r="A114" s="224" t="s">
        <v>86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T114" s="24"/>
      <c r="U114" s="29"/>
      <c r="V114" s="30"/>
      <c r="X114"/>
      <c r="Y114" s="25"/>
      <c r="AD114" s="24"/>
      <c r="AE114" s="29"/>
      <c r="AF114" s="30"/>
      <c r="AH114"/>
      <c r="AI114" s="25"/>
    </row>
    <row r="115" spans="1:35" ht="15.75" customHeight="1">
      <c r="A115" s="225" t="s">
        <v>31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T115" s="24"/>
      <c r="U115" s="29"/>
      <c r="V115" s="30"/>
      <c r="X115"/>
      <c r="Y115" s="25"/>
      <c r="AD115" s="24"/>
      <c r="AE115" s="29"/>
      <c r="AF115" s="30"/>
      <c r="AH115"/>
      <c r="AI115" s="25"/>
    </row>
    <row r="116" spans="1:35" ht="25.5" customHeight="1">
      <c r="A116" s="42" t="s">
        <v>1</v>
      </c>
      <c r="B116" s="43" t="s">
        <v>11</v>
      </c>
      <c r="C116" s="42" t="s">
        <v>2</v>
      </c>
      <c r="D116" s="165" t="s">
        <v>3</v>
      </c>
      <c r="E116" s="42" t="s">
        <v>4</v>
      </c>
      <c r="F116" s="62" t="s">
        <v>5</v>
      </c>
      <c r="G116" s="68" t="s">
        <v>6</v>
      </c>
      <c r="H116" s="42" t="s">
        <v>15</v>
      </c>
      <c r="I116" s="62"/>
      <c r="J116" s="42"/>
      <c r="K116" s="62"/>
      <c r="L116" s="42" t="s">
        <v>8</v>
      </c>
      <c r="M116" s="229" t="s">
        <v>9</v>
      </c>
      <c r="N116" s="229"/>
      <c r="O116" s="229"/>
      <c r="P116" s="132" t="s">
        <v>10</v>
      </c>
      <c r="Q116" s="133" t="s">
        <v>1</v>
      </c>
      <c r="T116" s="24"/>
      <c r="U116" s="29"/>
      <c r="V116" s="30"/>
      <c r="X116"/>
      <c r="Y116" s="25"/>
      <c r="AD116" s="24"/>
      <c r="AE116" s="29"/>
      <c r="AF116" s="30"/>
      <c r="AH116"/>
      <c r="AI116" s="25"/>
    </row>
    <row r="117" spans="1:106" s="21" customFormat="1" ht="14.25" customHeight="1">
      <c r="A117" s="95">
        <v>1</v>
      </c>
      <c r="B117" s="96">
        <v>47</v>
      </c>
      <c r="C117" s="97" t="s">
        <v>274</v>
      </c>
      <c r="D117" s="102">
        <v>1994</v>
      </c>
      <c r="E117" s="97" t="s">
        <v>62</v>
      </c>
      <c r="F117" s="107">
        <v>24.9</v>
      </c>
      <c r="G117" s="107">
        <v>24.5</v>
      </c>
      <c r="H117" s="101" t="str">
        <f aca="true" t="shared" si="15" ref="H117:H123">LOOKUP(K117,$AL$2:$AT$2,$AL$1:$AT$1)</f>
        <v>КМС</v>
      </c>
      <c r="I117" s="103">
        <f aca="true" t="shared" si="16" ref="I117:J124">F117</f>
        <v>24.9</v>
      </c>
      <c r="J117" s="103">
        <f t="shared" si="16"/>
        <v>24.5</v>
      </c>
      <c r="K117" s="104">
        <f aca="true" t="shared" si="17" ref="K117:K148">SMALL(I117:J117,1)+0</f>
        <v>24.5</v>
      </c>
      <c r="L117" s="105" t="s">
        <v>351</v>
      </c>
      <c r="M117" s="95">
        <v>1</v>
      </c>
      <c r="N117" s="106"/>
      <c r="O117" s="106"/>
      <c r="P117" s="106"/>
      <c r="Q117" s="106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s="45" customFormat="1" ht="14.25" customHeight="1">
      <c r="A118" s="95">
        <v>2</v>
      </c>
      <c r="B118" s="96">
        <v>300</v>
      </c>
      <c r="C118" s="97" t="s">
        <v>325</v>
      </c>
      <c r="D118" s="102">
        <v>2000</v>
      </c>
      <c r="E118" s="97" t="s">
        <v>62</v>
      </c>
      <c r="F118" s="100">
        <v>25.9</v>
      </c>
      <c r="G118" s="100">
        <v>25.3</v>
      </c>
      <c r="H118" s="101" t="str">
        <f t="shared" si="15"/>
        <v>КМС</v>
      </c>
      <c r="I118" s="103">
        <f t="shared" si="16"/>
        <v>25.9</v>
      </c>
      <c r="J118" s="103">
        <f t="shared" si="16"/>
        <v>25.3</v>
      </c>
      <c r="K118" s="104">
        <f t="shared" si="17"/>
        <v>25.3</v>
      </c>
      <c r="L118" s="105" t="s">
        <v>234</v>
      </c>
      <c r="M118" s="95">
        <v>1</v>
      </c>
      <c r="N118" s="106"/>
      <c r="O118" s="106"/>
      <c r="P118" s="106"/>
      <c r="Q118" s="106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s="127" customFormat="1" ht="14.25" customHeight="1">
      <c r="A119" s="95">
        <v>3</v>
      </c>
      <c r="B119" s="96">
        <v>115</v>
      </c>
      <c r="C119" s="97" t="s">
        <v>316</v>
      </c>
      <c r="D119" s="102">
        <v>2000</v>
      </c>
      <c r="E119" s="97" t="s">
        <v>63</v>
      </c>
      <c r="F119" s="100">
        <v>26.4</v>
      </c>
      <c r="G119" s="100">
        <v>26.1</v>
      </c>
      <c r="H119" s="101">
        <f t="shared" si="15"/>
        <v>1</v>
      </c>
      <c r="I119" s="103">
        <f t="shared" si="16"/>
        <v>26.4</v>
      </c>
      <c r="J119" s="103">
        <f t="shared" si="16"/>
        <v>26.1</v>
      </c>
      <c r="K119" s="104">
        <f t="shared" si="17"/>
        <v>26.1</v>
      </c>
      <c r="L119" s="105" t="s">
        <v>245</v>
      </c>
      <c r="M119" s="95">
        <v>1</v>
      </c>
      <c r="N119" s="106"/>
      <c r="O119" s="106"/>
      <c r="P119" s="106"/>
      <c r="Q119" s="106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7" s="10" customFormat="1" ht="14.25" customHeight="1">
      <c r="A120" s="95">
        <v>4</v>
      </c>
      <c r="B120" s="96">
        <v>69</v>
      </c>
      <c r="C120" s="97" t="s">
        <v>354</v>
      </c>
      <c r="D120" s="102">
        <v>1995</v>
      </c>
      <c r="E120" s="97" t="s">
        <v>63</v>
      </c>
      <c r="F120" s="100">
        <v>26.9</v>
      </c>
      <c r="G120" s="100">
        <v>26.5</v>
      </c>
      <c r="H120" s="101">
        <f t="shared" si="15"/>
        <v>1</v>
      </c>
      <c r="I120" s="103">
        <f t="shared" si="16"/>
        <v>26.9</v>
      </c>
      <c r="J120" s="103">
        <f t="shared" si="16"/>
        <v>26.5</v>
      </c>
      <c r="K120" s="104">
        <f t="shared" si="17"/>
        <v>26.5</v>
      </c>
      <c r="L120" s="105" t="s">
        <v>340</v>
      </c>
      <c r="M120" s="95">
        <v>1</v>
      </c>
      <c r="N120" s="106"/>
      <c r="O120" s="106"/>
      <c r="P120" s="106"/>
      <c r="Q120" s="106"/>
    </row>
    <row r="121" spans="1:17" s="10" customFormat="1" ht="14.25" customHeight="1">
      <c r="A121" s="95">
        <v>5</v>
      </c>
      <c r="B121" s="96">
        <v>247</v>
      </c>
      <c r="C121" s="97" t="s">
        <v>360</v>
      </c>
      <c r="D121" s="102">
        <v>2002</v>
      </c>
      <c r="E121" s="97" t="s">
        <v>361</v>
      </c>
      <c r="F121" s="100">
        <v>27.3</v>
      </c>
      <c r="G121" s="100">
        <v>26.6</v>
      </c>
      <c r="H121" s="101">
        <f t="shared" si="15"/>
        <v>1</v>
      </c>
      <c r="I121" s="103">
        <f t="shared" si="16"/>
        <v>27.3</v>
      </c>
      <c r="J121" s="103">
        <f t="shared" si="16"/>
        <v>26.6</v>
      </c>
      <c r="K121" s="104">
        <f t="shared" si="17"/>
        <v>26.6</v>
      </c>
      <c r="L121" s="105" t="s">
        <v>362</v>
      </c>
      <c r="M121" s="95">
        <v>1</v>
      </c>
      <c r="N121" s="106"/>
      <c r="O121" s="106"/>
      <c r="P121" s="106"/>
      <c r="Q121" s="106"/>
    </row>
    <row r="122" spans="1:17" s="10" customFormat="1" ht="14.25" customHeight="1">
      <c r="A122" s="95">
        <v>6</v>
      </c>
      <c r="B122" s="96">
        <v>192</v>
      </c>
      <c r="C122" s="97" t="s">
        <v>306</v>
      </c>
      <c r="D122" s="102">
        <v>1996</v>
      </c>
      <c r="E122" s="97" t="s">
        <v>62</v>
      </c>
      <c r="F122" s="107">
        <v>26.8</v>
      </c>
      <c r="G122" s="107">
        <v>26.9</v>
      </c>
      <c r="H122" s="101">
        <f t="shared" si="15"/>
        <v>1</v>
      </c>
      <c r="I122" s="103">
        <f t="shared" si="16"/>
        <v>26.8</v>
      </c>
      <c r="J122" s="103">
        <f t="shared" si="16"/>
        <v>26.9</v>
      </c>
      <c r="K122" s="104">
        <f t="shared" si="17"/>
        <v>26.8</v>
      </c>
      <c r="L122" s="105" t="s">
        <v>288</v>
      </c>
      <c r="M122" s="95">
        <v>2</v>
      </c>
      <c r="N122" s="106"/>
      <c r="O122" s="106"/>
      <c r="P122" s="106"/>
      <c r="Q122" s="106"/>
    </row>
    <row r="123" spans="1:17" s="10" customFormat="1" ht="14.25" customHeight="1">
      <c r="A123" s="95">
        <v>7</v>
      </c>
      <c r="B123" s="96">
        <v>36</v>
      </c>
      <c r="C123" s="97" t="s">
        <v>352</v>
      </c>
      <c r="D123" s="102">
        <v>2000</v>
      </c>
      <c r="E123" s="97" t="s">
        <v>63</v>
      </c>
      <c r="F123" s="100">
        <v>27.2</v>
      </c>
      <c r="G123" s="100">
        <v>26.9</v>
      </c>
      <c r="H123" s="101">
        <f t="shared" si="15"/>
        <v>2</v>
      </c>
      <c r="I123" s="103">
        <f t="shared" si="16"/>
        <v>27.2</v>
      </c>
      <c r="J123" s="103">
        <f t="shared" si="16"/>
        <v>26.9</v>
      </c>
      <c r="K123" s="104">
        <f t="shared" si="17"/>
        <v>26.9</v>
      </c>
      <c r="L123" s="105" t="s">
        <v>296</v>
      </c>
      <c r="M123" s="95">
        <v>2</v>
      </c>
      <c r="N123" s="106"/>
      <c r="O123" s="106"/>
      <c r="P123" s="106"/>
      <c r="Q123" s="106"/>
    </row>
    <row r="124" spans="1:17" s="10" customFormat="1" ht="14.25" customHeight="1">
      <c r="A124" s="95">
        <v>8</v>
      </c>
      <c r="B124" s="96">
        <v>13</v>
      </c>
      <c r="C124" s="97" t="s">
        <v>374</v>
      </c>
      <c r="D124" s="102">
        <v>2000</v>
      </c>
      <c r="E124" s="97" t="s">
        <v>63</v>
      </c>
      <c r="F124" s="100">
        <v>27.4</v>
      </c>
      <c r="G124" s="100" t="s">
        <v>474</v>
      </c>
      <c r="H124" s="101">
        <f aca="true" t="shared" si="18" ref="H124:H178">LOOKUP(K124,$AL$2:$AT$2,$AL$1:$AT$1)</f>
        <v>2</v>
      </c>
      <c r="I124" s="103">
        <f t="shared" si="16"/>
        <v>27.4</v>
      </c>
      <c r="J124" s="103" t="str">
        <f t="shared" si="16"/>
        <v>справка</v>
      </c>
      <c r="K124" s="104">
        <f t="shared" si="17"/>
        <v>27.4</v>
      </c>
      <c r="L124" s="105" t="s">
        <v>340</v>
      </c>
      <c r="M124" s="95">
        <v>1</v>
      </c>
      <c r="N124" s="106"/>
      <c r="O124" s="106"/>
      <c r="P124" s="106"/>
      <c r="Q124" s="106"/>
    </row>
    <row r="125" spans="1:17" s="10" customFormat="1" ht="14.25" customHeight="1">
      <c r="A125" s="95">
        <v>9</v>
      </c>
      <c r="B125" s="96">
        <v>297</v>
      </c>
      <c r="C125" s="97" t="s">
        <v>281</v>
      </c>
      <c r="D125" s="102">
        <v>1996</v>
      </c>
      <c r="E125" s="97" t="s">
        <v>346</v>
      </c>
      <c r="F125" s="107">
        <v>27.4</v>
      </c>
      <c r="G125" s="107"/>
      <c r="H125" s="101">
        <f t="shared" si="18"/>
        <v>2</v>
      </c>
      <c r="I125" s="103">
        <f aca="true" t="shared" si="19" ref="I125:I156">F125</f>
        <v>27.4</v>
      </c>
      <c r="J125" s="103"/>
      <c r="K125" s="104">
        <f t="shared" si="17"/>
        <v>27.4</v>
      </c>
      <c r="L125" s="105" t="s">
        <v>280</v>
      </c>
      <c r="M125" s="95">
        <v>1</v>
      </c>
      <c r="N125" s="106"/>
      <c r="O125" s="106"/>
      <c r="P125" s="106"/>
      <c r="Q125" s="106"/>
    </row>
    <row r="126" spans="1:17" s="10" customFormat="1" ht="14.25" customHeight="1">
      <c r="A126" s="95">
        <v>9</v>
      </c>
      <c r="B126" s="96">
        <v>88</v>
      </c>
      <c r="C126" s="97" t="s">
        <v>365</v>
      </c>
      <c r="D126" s="102">
        <v>2001</v>
      </c>
      <c r="E126" s="97" t="s">
        <v>63</v>
      </c>
      <c r="F126" s="107">
        <v>27.4</v>
      </c>
      <c r="G126" s="107"/>
      <c r="H126" s="101">
        <f t="shared" si="18"/>
        <v>2</v>
      </c>
      <c r="I126" s="103">
        <f t="shared" si="19"/>
        <v>27.4</v>
      </c>
      <c r="J126" s="103"/>
      <c r="K126" s="104">
        <f t="shared" si="17"/>
        <v>27.4</v>
      </c>
      <c r="L126" s="105" t="s">
        <v>232</v>
      </c>
      <c r="M126" s="95">
        <v>1</v>
      </c>
      <c r="N126" s="106"/>
      <c r="O126" s="106"/>
      <c r="P126" s="106"/>
      <c r="Q126" s="106"/>
    </row>
    <row r="127" spans="1:17" s="10" customFormat="1" ht="14.25" customHeight="1">
      <c r="A127" s="95">
        <v>11</v>
      </c>
      <c r="B127" s="95">
        <v>108</v>
      </c>
      <c r="C127" s="97" t="s">
        <v>252</v>
      </c>
      <c r="D127" s="102">
        <v>2001</v>
      </c>
      <c r="E127" s="97" t="s">
        <v>62</v>
      </c>
      <c r="F127" s="100">
        <v>27.6</v>
      </c>
      <c r="G127" s="100"/>
      <c r="H127" s="101">
        <f t="shared" si="18"/>
        <v>2</v>
      </c>
      <c r="I127" s="103">
        <f t="shared" si="19"/>
        <v>27.6</v>
      </c>
      <c r="J127" s="103"/>
      <c r="K127" s="104">
        <f t="shared" si="17"/>
        <v>27.6</v>
      </c>
      <c r="L127" s="105" t="s">
        <v>248</v>
      </c>
      <c r="M127" s="95">
        <v>1</v>
      </c>
      <c r="N127" s="106"/>
      <c r="O127" s="106"/>
      <c r="P127" s="106"/>
      <c r="Q127" s="106"/>
    </row>
    <row r="128" spans="1:17" s="10" customFormat="1" ht="14.25" customHeight="1">
      <c r="A128" s="95">
        <v>12</v>
      </c>
      <c r="B128" s="96">
        <v>64</v>
      </c>
      <c r="C128" s="97" t="s">
        <v>78</v>
      </c>
      <c r="D128" s="102">
        <v>1995</v>
      </c>
      <c r="E128" s="97" t="s">
        <v>71</v>
      </c>
      <c r="F128" s="107">
        <v>27.7</v>
      </c>
      <c r="G128" s="107"/>
      <c r="H128" s="101">
        <f t="shared" si="18"/>
        <v>2</v>
      </c>
      <c r="I128" s="103">
        <f t="shared" si="19"/>
        <v>27.7</v>
      </c>
      <c r="J128" s="103"/>
      <c r="K128" s="104">
        <f t="shared" si="17"/>
        <v>27.7</v>
      </c>
      <c r="L128" s="105" t="s">
        <v>250</v>
      </c>
      <c r="M128" s="95">
        <v>2</v>
      </c>
      <c r="N128" s="106"/>
      <c r="O128" s="106"/>
      <c r="P128" s="106"/>
      <c r="Q128" s="106"/>
    </row>
    <row r="129" spans="1:17" s="10" customFormat="1" ht="14.25" customHeight="1">
      <c r="A129" s="95">
        <v>13</v>
      </c>
      <c r="B129" s="96">
        <v>526</v>
      </c>
      <c r="C129" s="97" t="s">
        <v>349</v>
      </c>
      <c r="D129" s="102">
        <v>1996</v>
      </c>
      <c r="E129" s="97" t="s">
        <v>63</v>
      </c>
      <c r="F129" s="100">
        <v>27.8</v>
      </c>
      <c r="G129" s="100"/>
      <c r="H129" s="101">
        <f t="shared" si="18"/>
        <v>2</v>
      </c>
      <c r="I129" s="103">
        <f t="shared" si="19"/>
        <v>27.8</v>
      </c>
      <c r="J129" s="103"/>
      <c r="K129" s="104">
        <f t="shared" si="17"/>
        <v>27.8</v>
      </c>
      <c r="L129" s="105" t="s">
        <v>226</v>
      </c>
      <c r="M129" s="95">
        <v>3</v>
      </c>
      <c r="N129" s="106"/>
      <c r="O129" s="106"/>
      <c r="P129" s="106"/>
      <c r="Q129" s="106"/>
    </row>
    <row r="130" spans="1:17" s="10" customFormat="1" ht="14.25" customHeight="1">
      <c r="A130" s="95">
        <v>14</v>
      </c>
      <c r="B130" s="96">
        <v>649</v>
      </c>
      <c r="C130" s="97" t="s">
        <v>344</v>
      </c>
      <c r="D130" s="102">
        <v>2001</v>
      </c>
      <c r="E130" s="97" t="s">
        <v>63</v>
      </c>
      <c r="F130" s="100">
        <v>28.1</v>
      </c>
      <c r="G130" s="100"/>
      <c r="H130" s="101">
        <f t="shared" si="18"/>
        <v>2</v>
      </c>
      <c r="I130" s="103">
        <f t="shared" si="19"/>
        <v>28.1</v>
      </c>
      <c r="J130" s="103"/>
      <c r="K130" s="104">
        <f t="shared" si="17"/>
        <v>28.1</v>
      </c>
      <c r="L130" s="105" t="s">
        <v>340</v>
      </c>
      <c r="M130" s="95">
        <v>2</v>
      </c>
      <c r="N130" s="106"/>
      <c r="O130" s="106"/>
      <c r="P130" s="106"/>
      <c r="Q130" s="106"/>
    </row>
    <row r="131" spans="1:17" s="10" customFormat="1" ht="14.25" customHeight="1">
      <c r="A131" s="95">
        <v>15</v>
      </c>
      <c r="B131" s="96">
        <v>135</v>
      </c>
      <c r="C131" s="97" t="s">
        <v>263</v>
      </c>
      <c r="D131" s="102">
        <v>2002</v>
      </c>
      <c r="E131" s="97" t="s">
        <v>64</v>
      </c>
      <c r="F131" s="100">
        <v>28.2</v>
      </c>
      <c r="G131" s="100"/>
      <c r="H131" s="101">
        <f t="shared" si="18"/>
        <v>2</v>
      </c>
      <c r="I131" s="103">
        <f t="shared" si="19"/>
        <v>28.2</v>
      </c>
      <c r="J131" s="103"/>
      <c r="K131" s="104">
        <f t="shared" si="17"/>
        <v>28.2</v>
      </c>
      <c r="L131" s="105" t="s">
        <v>355</v>
      </c>
      <c r="M131" s="95">
        <v>3</v>
      </c>
      <c r="N131" s="106"/>
      <c r="O131" s="106"/>
      <c r="P131" s="106"/>
      <c r="Q131" s="106"/>
    </row>
    <row r="132" spans="1:17" s="10" customFormat="1" ht="14.25" customHeight="1">
      <c r="A132" s="95">
        <v>15</v>
      </c>
      <c r="B132" s="156">
        <v>149</v>
      </c>
      <c r="C132" s="97" t="s">
        <v>368</v>
      </c>
      <c r="D132" s="102">
        <v>2000</v>
      </c>
      <c r="E132" s="97" t="s">
        <v>63</v>
      </c>
      <c r="F132" s="100">
        <v>28.2</v>
      </c>
      <c r="G132" s="100"/>
      <c r="H132" s="101">
        <f t="shared" si="18"/>
        <v>2</v>
      </c>
      <c r="I132" s="103">
        <f t="shared" si="19"/>
        <v>28.2</v>
      </c>
      <c r="J132" s="103"/>
      <c r="K132" s="104">
        <f t="shared" si="17"/>
        <v>28.2</v>
      </c>
      <c r="L132" s="105" t="s">
        <v>367</v>
      </c>
      <c r="M132" s="95">
        <v>2</v>
      </c>
      <c r="N132" s="106"/>
      <c r="O132" s="106"/>
      <c r="P132" s="106"/>
      <c r="Q132" s="106"/>
    </row>
    <row r="133" spans="1:17" s="10" customFormat="1" ht="14.25" customHeight="1">
      <c r="A133" s="95">
        <v>17</v>
      </c>
      <c r="B133" s="96">
        <v>564</v>
      </c>
      <c r="C133" s="97" t="s">
        <v>253</v>
      </c>
      <c r="D133" s="102">
        <v>2003</v>
      </c>
      <c r="E133" s="97" t="s">
        <v>62</v>
      </c>
      <c r="F133" s="100">
        <v>28.5</v>
      </c>
      <c r="G133" s="100"/>
      <c r="H133" s="101">
        <f t="shared" si="18"/>
        <v>2</v>
      </c>
      <c r="I133" s="103">
        <f t="shared" si="19"/>
        <v>28.5</v>
      </c>
      <c r="J133" s="103"/>
      <c r="K133" s="104">
        <f t="shared" si="17"/>
        <v>28.5</v>
      </c>
      <c r="L133" s="105" t="s">
        <v>248</v>
      </c>
      <c r="M133" s="95">
        <v>2</v>
      </c>
      <c r="N133" s="106"/>
      <c r="O133" s="106"/>
      <c r="P133" s="106"/>
      <c r="Q133" s="106"/>
    </row>
    <row r="134" spans="1:106" s="10" customFormat="1" ht="14.25" customHeight="1">
      <c r="A134" s="95">
        <v>18</v>
      </c>
      <c r="B134" s="96">
        <v>312</v>
      </c>
      <c r="C134" s="97" t="s">
        <v>353</v>
      </c>
      <c r="D134" s="102">
        <v>2002</v>
      </c>
      <c r="E134" s="97" t="s">
        <v>63</v>
      </c>
      <c r="F134" s="100">
        <v>28.6</v>
      </c>
      <c r="G134" s="100"/>
      <c r="H134" s="101">
        <f t="shared" si="18"/>
        <v>3</v>
      </c>
      <c r="I134" s="103">
        <f t="shared" si="19"/>
        <v>28.6</v>
      </c>
      <c r="J134" s="103"/>
      <c r="K134" s="104">
        <f t="shared" si="17"/>
        <v>28.6</v>
      </c>
      <c r="L134" s="105" t="s">
        <v>283</v>
      </c>
      <c r="M134" s="95">
        <v>3</v>
      </c>
      <c r="N134" s="106"/>
      <c r="O134" s="106"/>
      <c r="P134" s="106"/>
      <c r="Q134" s="106"/>
      <c r="R134" s="127"/>
      <c r="S134" s="127"/>
      <c r="T134" s="128"/>
      <c r="U134" s="128"/>
      <c r="V134" s="128"/>
      <c r="W134" s="129"/>
      <c r="X134" s="130"/>
      <c r="Y134" s="130"/>
      <c r="Z134" s="127"/>
      <c r="AA134" s="127"/>
      <c r="AB134" s="127"/>
      <c r="AC134" s="127"/>
      <c r="AD134" s="128"/>
      <c r="AE134" s="128"/>
      <c r="AF134" s="128"/>
      <c r="AG134" s="129"/>
      <c r="AH134" s="130"/>
      <c r="AI134" s="130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</row>
    <row r="135" spans="1:17" s="10" customFormat="1" ht="14.25" customHeight="1">
      <c r="A135" s="95">
        <v>18</v>
      </c>
      <c r="B135" s="96">
        <v>917</v>
      </c>
      <c r="C135" s="97" t="s">
        <v>265</v>
      </c>
      <c r="D135" s="102">
        <v>2001</v>
      </c>
      <c r="E135" s="97" t="s">
        <v>63</v>
      </c>
      <c r="F135" s="100">
        <v>28.6</v>
      </c>
      <c r="G135" s="100"/>
      <c r="H135" s="101">
        <f t="shared" si="18"/>
        <v>3</v>
      </c>
      <c r="I135" s="103">
        <f t="shared" si="19"/>
        <v>28.6</v>
      </c>
      <c r="J135" s="103"/>
      <c r="K135" s="104">
        <f t="shared" si="17"/>
        <v>28.6</v>
      </c>
      <c r="L135" s="105" t="s">
        <v>363</v>
      </c>
      <c r="M135" s="95">
        <v>2</v>
      </c>
      <c r="N135" s="106"/>
      <c r="O135" s="106"/>
      <c r="P135" s="106"/>
      <c r="Q135" s="106"/>
    </row>
    <row r="136" spans="1:17" s="10" customFormat="1" ht="14.25" customHeight="1">
      <c r="A136" s="95">
        <v>20</v>
      </c>
      <c r="B136" s="96">
        <v>75</v>
      </c>
      <c r="C136" s="97" t="s">
        <v>303</v>
      </c>
      <c r="D136" s="102">
        <v>2000</v>
      </c>
      <c r="E136" s="97" t="s">
        <v>62</v>
      </c>
      <c r="F136" s="107">
        <v>28.8</v>
      </c>
      <c r="G136" s="107"/>
      <c r="H136" s="101">
        <f t="shared" si="18"/>
        <v>3</v>
      </c>
      <c r="I136" s="103">
        <f t="shared" si="19"/>
        <v>28.8</v>
      </c>
      <c r="J136" s="103"/>
      <c r="K136" s="104">
        <f t="shared" si="17"/>
        <v>28.8</v>
      </c>
      <c r="L136" s="105" t="s">
        <v>228</v>
      </c>
      <c r="M136" s="95">
        <v>3</v>
      </c>
      <c r="N136" s="106"/>
      <c r="O136" s="106"/>
      <c r="P136" s="106"/>
      <c r="Q136" s="106"/>
    </row>
    <row r="137" spans="1:17" s="10" customFormat="1" ht="14.25" customHeight="1">
      <c r="A137" s="95">
        <v>21</v>
      </c>
      <c r="B137" s="96">
        <v>50</v>
      </c>
      <c r="C137" s="97" t="s">
        <v>279</v>
      </c>
      <c r="D137" s="102">
        <v>1997</v>
      </c>
      <c r="E137" s="97" t="s">
        <v>346</v>
      </c>
      <c r="F137" s="107">
        <v>28.9</v>
      </c>
      <c r="G137" s="107"/>
      <c r="H137" s="101">
        <f t="shared" si="18"/>
        <v>3</v>
      </c>
      <c r="I137" s="103">
        <f t="shared" si="19"/>
        <v>28.9</v>
      </c>
      <c r="J137" s="103"/>
      <c r="K137" s="104">
        <f t="shared" si="17"/>
        <v>28.9</v>
      </c>
      <c r="L137" s="105" t="s">
        <v>280</v>
      </c>
      <c r="M137" s="95">
        <v>4</v>
      </c>
      <c r="N137" s="106"/>
      <c r="O137" s="106"/>
      <c r="P137" s="106"/>
      <c r="Q137" s="106"/>
    </row>
    <row r="138" spans="1:17" s="10" customFormat="1" ht="14.25" customHeight="1">
      <c r="A138" s="95">
        <v>21</v>
      </c>
      <c r="B138" s="96">
        <v>62</v>
      </c>
      <c r="C138" s="97" t="s">
        <v>366</v>
      </c>
      <c r="D138" s="102">
        <v>2000</v>
      </c>
      <c r="E138" s="97" t="s">
        <v>63</v>
      </c>
      <c r="F138" s="100">
        <v>28.9</v>
      </c>
      <c r="G138" s="100"/>
      <c r="H138" s="101">
        <f t="shared" si="18"/>
        <v>3</v>
      </c>
      <c r="I138" s="103">
        <f t="shared" si="19"/>
        <v>28.9</v>
      </c>
      <c r="J138" s="103"/>
      <c r="K138" s="104">
        <f t="shared" si="17"/>
        <v>28.9</v>
      </c>
      <c r="L138" s="105" t="s">
        <v>367</v>
      </c>
      <c r="M138" s="95">
        <v>2</v>
      </c>
      <c r="N138" s="106"/>
      <c r="O138" s="106"/>
      <c r="P138" s="106"/>
      <c r="Q138" s="106"/>
    </row>
    <row r="139" spans="1:17" s="10" customFormat="1" ht="14.25" customHeight="1">
      <c r="A139" s="95">
        <v>23</v>
      </c>
      <c r="B139" s="96">
        <v>575</v>
      </c>
      <c r="C139" s="97" t="s">
        <v>299</v>
      </c>
      <c r="D139" s="102">
        <v>2002</v>
      </c>
      <c r="E139" s="97" t="s">
        <v>62</v>
      </c>
      <c r="F139" s="100">
        <v>29</v>
      </c>
      <c r="G139" s="100"/>
      <c r="H139" s="101">
        <f t="shared" si="18"/>
        <v>3</v>
      </c>
      <c r="I139" s="103">
        <f t="shared" si="19"/>
        <v>29</v>
      </c>
      <c r="J139" s="103"/>
      <c r="K139" s="104">
        <f t="shared" si="17"/>
        <v>29</v>
      </c>
      <c r="L139" s="105" t="s">
        <v>248</v>
      </c>
      <c r="M139" s="95">
        <v>3</v>
      </c>
      <c r="N139" s="106"/>
      <c r="O139" s="106"/>
      <c r="P139" s="106"/>
      <c r="Q139" s="106"/>
    </row>
    <row r="140" spans="1:17" s="10" customFormat="1" ht="14.25" customHeight="1">
      <c r="A140" s="95">
        <v>24</v>
      </c>
      <c r="B140" s="96">
        <v>70</v>
      </c>
      <c r="C140" s="97" t="s">
        <v>334</v>
      </c>
      <c r="D140" s="102">
        <v>2000</v>
      </c>
      <c r="E140" s="97" t="s">
        <v>62</v>
      </c>
      <c r="F140" s="100">
        <v>29.1</v>
      </c>
      <c r="G140" s="100"/>
      <c r="H140" s="101">
        <f t="shared" si="18"/>
        <v>3</v>
      </c>
      <c r="I140" s="103">
        <f t="shared" si="19"/>
        <v>29.1</v>
      </c>
      <c r="J140" s="103"/>
      <c r="K140" s="104">
        <f t="shared" si="17"/>
        <v>29.1</v>
      </c>
      <c r="L140" s="105" t="s">
        <v>234</v>
      </c>
      <c r="M140" s="95">
        <v>5</v>
      </c>
      <c r="N140" s="106"/>
      <c r="O140" s="106"/>
      <c r="P140" s="106"/>
      <c r="Q140" s="106"/>
    </row>
    <row r="141" spans="1:17" s="10" customFormat="1" ht="14.25" customHeight="1">
      <c r="A141" s="95">
        <v>25</v>
      </c>
      <c r="B141" s="96">
        <v>238</v>
      </c>
      <c r="C141" s="97" t="s">
        <v>343</v>
      </c>
      <c r="D141" s="102">
        <v>2002</v>
      </c>
      <c r="E141" s="97" t="s">
        <v>63</v>
      </c>
      <c r="F141" s="100">
        <v>29.2</v>
      </c>
      <c r="G141" s="100"/>
      <c r="H141" s="101">
        <f t="shared" si="18"/>
        <v>3</v>
      </c>
      <c r="I141" s="103">
        <f t="shared" si="19"/>
        <v>29.2</v>
      </c>
      <c r="J141" s="103"/>
      <c r="K141" s="104">
        <f t="shared" si="17"/>
        <v>29.2</v>
      </c>
      <c r="L141" s="105" t="s">
        <v>226</v>
      </c>
      <c r="M141" s="95">
        <v>4</v>
      </c>
      <c r="N141" s="106"/>
      <c r="O141" s="106"/>
      <c r="P141" s="106"/>
      <c r="Q141" s="106"/>
    </row>
    <row r="142" spans="1:17" s="10" customFormat="1" ht="14.25" customHeight="1">
      <c r="A142" s="95">
        <v>25</v>
      </c>
      <c r="B142" s="96">
        <v>162</v>
      </c>
      <c r="C142" s="97" t="s">
        <v>261</v>
      </c>
      <c r="D142" s="102">
        <v>2004</v>
      </c>
      <c r="E142" s="97" t="s">
        <v>64</v>
      </c>
      <c r="F142" s="100">
        <v>29.2</v>
      </c>
      <c r="G142" s="100"/>
      <c r="H142" s="101">
        <f t="shared" si="18"/>
        <v>3</v>
      </c>
      <c r="I142" s="103">
        <f t="shared" si="19"/>
        <v>29.2</v>
      </c>
      <c r="J142" s="103"/>
      <c r="K142" s="104">
        <f t="shared" si="17"/>
        <v>29.2</v>
      </c>
      <c r="L142" s="105" t="s">
        <v>262</v>
      </c>
      <c r="M142" s="95">
        <v>3</v>
      </c>
      <c r="N142" s="106"/>
      <c r="O142" s="106"/>
      <c r="P142" s="106"/>
      <c r="Q142" s="106"/>
    </row>
    <row r="143" spans="1:17" s="10" customFormat="1" ht="14.25" customHeight="1">
      <c r="A143" s="95">
        <v>25</v>
      </c>
      <c r="B143" s="96">
        <v>127</v>
      </c>
      <c r="C143" s="97" t="s">
        <v>267</v>
      </c>
      <c r="D143" s="102">
        <v>2003</v>
      </c>
      <c r="E143" s="97" t="s">
        <v>62</v>
      </c>
      <c r="F143" s="100">
        <v>29.2</v>
      </c>
      <c r="G143" s="100"/>
      <c r="H143" s="101">
        <f t="shared" si="18"/>
        <v>3</v>
      </c>
      <c r="I143" s="103">
        <f t="shared" si="19"/>
        <v>29.2</v>
      </c>
      <c r="J143" s="103"/>
      <c r="K143" s="104">
        <f t="shared" si="17"/>
        <v>29.2</v>
      </c>
      <c r="L143" s="105" t="s">
        <v>260</v>
      </c>
      <c r="M143" s="95">
        <v>4</v>
      </c>
      <c r="N143" s="106"/>
      <c r="O143" s="106"/>
      <c r="P143" s="106"/>
      <c r="Q143" s="106"/>
    </row>
    <row r="144" spans="1:17" s="10" customFormat="1" ht="14.25" customHeight="1">
      <c r="A144" s="95">
        <v>25</v>
      </c>
      <c r="B144" s="96">
        <v>157</v>
      </c>
      <c r="C144" s="97" t="s">
        <v>364</v>
      </c>
      <c r="D144" s="102">
        <v>2000</v>
      </c>
      <c r="E144" s="97" t="s">
        <v>63</v>
      </c>
      <c r="F144" s="100">
        <v>29.2</v>
      </c>
      <c r="G144" s="100"/>
      <c r="H144" s="101">
        <f t="shared" si="18"/>
        <v>3</v>
      </c>
      <c r="I144" s="103">
        <f t="shared" si="19"/>
        <v>29.2</v>
      </c>
      <c r="J144" s="103"/>
      <c r="K144" s="104">
        <f t="shared" si="17"/>
        <v>29.2</v>
      </c>
      <c r="L144" s="105" t="s">
        <v>245</v>
      </c>
      <c r="M144" s="95">
        <v>3</v>
      </c>
      <c r="N144" s="106"/>
      <c r="O144" s="106"/>
      <c r="P144" s="106"/>
      <c r="Q144" s="106"/>
    </row>
    <row r="145" spans="1:106" s="21" customFormat="1" ht="14.25" customHeight="1">
      <c r="A145" s="95">
        <v>29</v>
      </c>
      <c r="B145" s="96">
        <v>319</v>
      </c>
      <c r="C145" s="97" t="s">
        <v>309</v>
      </c>
      <c r="D145" s="102">
        <v>2004</v>
      </c>
      <c r="E145" s="97" t="s">
        <v>62</v>
      </c>
      <c r="F145" s="100">
        <v>29.3</v>
      </c>
      <c r="G145" s="100"/>
      <c r="H145" s="101">
        <f t="shared" si="18"/>
        <v>3</v>
      </c>
      <c r="I145" s="103">
        <f t="shared" si="19"/>
        <v>29.3</v>
      </c>
      <c r="J145" s="103"/>
      <c r="K145" s="104">
        <f t="shared" si="17"/>
        <v>29.3</v>
      </c>
      <c r="L145" s="105" t="s">
        <v>248</v>
      </c>
      <c r="M145" s="95">
        <v>5</v>
      </c>
      <c r="N145" s="106"/>
      <c r="O145" s="106"/>
      <c r="P145" s="106"/>
      <c r="Q145" s="106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s="45" customFormat="1" ht="14.25" customHeight="1">
      <c r="A146" s="95">
        <v>29</v>
      </c>
      <c r="B146" s="96">
        <v>538</v>
      </c>
      <c r="C146" s="97" t="s">
        <v>319</v>
      </c>
      <c r="D146" s="102">
        <v>2000</v>
      </c>
      <c r="E146" s="97" t="s">
        <v>62</v>
      </c>
      <c r="F146" s="100">
        <v>29.3</v>
      </c>
      <c r="G146" s="100"/>
      <c r="H146" s="101">
        <f t="shared" si="18"/>
        <v>3</v>
      </c>
      <c r="I146" s="103">
        <f t="shared" si="19"/>
        <v>29.3</v>
      </c>
      <c r="J146" s="103"/>
      <c r="K146" s="104">
        <f t="shared" si="17"/>
        <v>29.3</v>
      </c>
      <c r="L146" s="105" t="s">
        <v>248</v>
      </c>
      <c r="M146" s="95">
        <v>3</v>
      </c>
      <c r="N146" s="106"/>
      <c r="O146" s="106"/>
      <c r="P146" s="106"/>
      <c r="Q146" s="10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s="127" customFormat="1" ht="14.25" customHeight="1">
      <c r="A147" s="95">
        <v>29</v>
      </c>
      <c r="B147" s="96">
        <v>511</v>
      </c>
      <c r="C147" s="97" t="s">
        <v>318</v>
      </c>
      <c r="D147" s="102">
        <v>2004</v>
      </c>
      <c r="E147" s="97" t="s">
        <v>62</v>
      </c>
      <c r="F147" s="100">
        <v>29.3</v>
      </c>
      <c r="G147" s="100"/>
      <c r="H147" s="101">
        <f t="shared" si="18"/>
        <v>3</v>
      </c>
      <c r="I147" s="103">
        <f t="shared" si="19"/>
        <v>29.3</v>
      </c>
      <c r="J147" s="103"/>
      <c r="K147" s="104">
        <f t="shared" si="17"/>
        <v>29.3</v>
      </c>
      <c r="L147" s="105" t="s">
        <v>248</v>
      </c>
      <c r="M147" s="95">
        <v>2</v>
      </c>
      <c r="N147" s="106"/>
      <c r="O147" s="106"/>
      <c r="P147" s="106"/>
      <c r="Q147" s="10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7" s="10" customFormat="1" ht="14.25" customHeight="1">
      <c r="A148" s="95">
        <v>32</v>
      </c>
      <c r="B148" s="96">
        <v>268</v>
      </c>
      <c r="C148" s="97" t="s">
        <v>246</v>
      </c>
      <c r="D148" s="102">
        <v>2000</v>
      </c>
      <c r="E148" s="97" t="s">
        <v>62</v>
      </c>
      <c r="F148" s="100">
        <v>29.5</v>
      </c>
      <c r="G148" s="100"/>
      <c r="H148" s="101">
        <f t="shared" si="18"/>
        <v>3</v>
      </c>
      <c r="I148" s="103">
        <f t="shared" si="19"/>
        <v>29.5</v>
      </c>
      <c r="J148" s="103"/>
      <c r="K148" s="104">
        <f t="shared" si="17"/>
        <v>29.5</v>
      </c>
      <c r="L148" s="105" t="s">
        <v>234</v>
      </c>
      <c r="M148" s="95">
        <v>4</v>
      </c>
      <c r="N148" s="106"/>
      <c r="O148" s="106"/>
      <c r="P148" s="106"/>
      <c r="Q148" s="106"/>
    </row>
    <row r="149" spans="1:17" s="10" customFormat="1" ht="14.25" customHeight="1">
      <c r="A149" s="95">
        <v>32</v>
      </c>
      <c r="B149" s="96">
        <v>424</v>
      </c>
      <c r="C149" s="97" t="s">
        <v>259</v>
      </c>
      <c r="D149" s="102">
        <v>2004</v>
      </c>
      <c r="E149" s="97" t="s">
        <v>62</v>
      </c>
      <c r="F149" s="100">
        <v>29.5</v>
      </c>
      <c r="G149" s="100"/>
      <c r="H149" s="101">
        <f t="shared" si="18"/>
        <v>3</v>
      </c>
      <c r="I149" s="103">
        <f t="shared" si="19"/>
        <v>29.5</v>
      </c>
      <c r="J149" s="103"/>
      <c r="K149" s="104">
        <f aca="true" t="shared" si="20" ref="K149:K180">SMALL(I149:J149,1)+0</f>
        <v>29.5</v>
      </c>
      <c r="L149" s="105" t="s">
        <v>260</v>
      </c>
      <c r="M149" s="95">
        <v>5</v>
      </c>
      <c r="N149" s="106"/>
      <c r="O149" s="106"/>
      <c r="P149" s="106"/>
      <c r="Q149" s="106"/>
    </row>
    <row r="150" spans="1:17" s="10" customFormat="1" ht="14.25" customHeight="1">
      <c r="A150" s="95">
        <v>32</v>
      </c>
      <c r="B150" s="96">
        <v>610</v>
      </c>
      <c r="C150" s="97" t="s">
        <v>308</v>
      </c>
      <c r="D150" s="102">
        <v>2003</v>
      </c>
      <c r="E150" s="97" t="s">
        <v>62</v>
      </c>
      <c r="F150" s="100">
        <v>29.5</v>
      </c>
      <c r="G150" s="100"/>
      <c r="H150" s="101">
        <f t="shared" si="18"/>
        <v>3</v>
      </c>
      <c r="I150" s="103">
        <f t="shared" si="19"/>
        <v>29.5</v>
      </c>
      <c r="J150" s="103"/>
      <c r="K150" s="104">
        <f t="shared" si="20"/>
        <v>29.5</v>
      </c>
      <c r="L150" s="105" t="s">
        <v>248</v>
      </c>
      <c r="M150" s="95">
        <v>3</v>
      </c>
      <c r="N150" s="106"/>
      <c r="O150" s="106"/>
      <c r="P150" s="106"/>
      <c r="Q150" s="106"/>
    </row>
    <row r="151" spans="1:17" s="10" customFormat="1" ht="14.25" customHeight="1">
      <c r="A151" s="95">
        <v>35</v>
      </c>
      <c r="B151" s="96">
        <v>393</v>
      </c>
      <c r="C151" s="97" t="s">
        <v>294</v>
      </c>
      <c r="D151" s="102">
        <v>2002</v>
      </c>
      <c r="E151" s="97" t="s">
        <v>64</v>
      </c>
      <c r="F151" s="100">
        <v>29.6</v>
      </c>
      <c r="G151" s="100"/>
      <c r="H151" s="101">
        <f t="shared" si="18"/>
        <v>3</v>
      </c>
      <c r="I151" s="103">
        <f t="shared" si="19"/>
        <v>29.6</v>
      </c>
      <c r="J151" s="103"/>
      <c r="K151" s="104">
        <f t="shared" si="20"/>
        <v>29.6</v>
      </c>
      <c r="L151" s="105" t="s">
        <v>355</v>
      </c>
      <c r="M151" s="95">
        <v>4</v>
      </c>
      <c r="N151" s="106"/>
      <c r="O151" s="106"/>
      <c r="P151" s="106"/>
      <c r="Q151" s="106"/>
    </row>
    <row r="152" spans="1:17" s="10" customFormat="1" ht="14.25" customHeight="1">
      <c r="A152" s="95">
        <v>36</v>
      </c>
      <c r="B152" s="96">
        <v>199</v>
      </c>
      <c r="C152" s="97" t="s">
        <v>358</v>
      </c>
      <c r="D152" s="102">
        <v>2000</v>
      </c>
      <c r="E152" s="97" t="s">
        <v>63</v>
      </c>
      <c r="F152" s="100">
        <v>29.8</v>
      </c>
      <c r="G152" s="100"/>
      <c r="H152" s="101">
        <f t="shared" si="18"/>
        <v>3</v>
      </c>
      <c r="I152" s="103">
        <f t="shared" si="19"/>
        <v>29.8</v>
      </c>
      <c r="J152" s="103"/>
      <c r="K152" s="104">
        <f t="shared" si="20"/>
        <v>29.8</v>
      </c>
      <c r="L152" s="105" t="s">
        <v>359</v>
      </c>
      <c r="M152" s="95">
        <v>5</v>
      </c>
      <c r="N152" s="106"/>
      <c r="O152" s="106"/>
      <c r="P152" s="106"/>
      <c r="Q152" s="106"/>
    </row>
    <row r="153" spans="1:17" s="10" customFormat="1" ht="14.25" customHeight="1">
      <c r="A153" s="95">
        <v>37</v>
      </c>
      <c r="B153" s="96">
        <v>89</v>
      </c>
      <c r="C153" s="97" t="s">
        <v>315</v>
      </c>
      <c r="D153" s="102">
        <v>2000</v>
      </c>
      <c r="E153" s="97" t="s">
        <v>63</v>
      </c>
      <c r="F153" s="100">
        <v>29.9</v>
      </c>
      <c r="G153" s="100"/>
      <c r="H153" s="101">
        <f t="shared" si="18"/>
        <v>3</v>
      </c>
      <c r="I153" s="103">
        <f t="shared" si="19"/>
        <v>29.9</v>
      </c>
      <c r="J153" s="103"/>
      <c r="K153" s="104">
        <f t="shared" si="20"/>
        <v>29.9</v>
      </c>
      <c r="L153" s="105" t="s">
        <v>226</v>
      </c>
      <c r="M153" s="95">
        <v>5</v>
      </c>
      <c r="N153" s="106"/>
      <c r="O153" s="106"/>
      <c r="P153" s="106"/>
      <c r="Q153" s="106"/>
    </row>
    <row r="154" spans="1:17" s="10" customFormat="1" ht="14.25" customHeight="1">
      <c r="A154" s="95">
        <v>38</v>
      </c>
      <c r="B154" s="96">
        <v>379</v>
      </c>
      <c r="C154" s="97" t="s">
        <v>348</v>
      </c>
      <c r="D154" s="102">
        <v>2000</v>
      </c>
      <c r="E154" s="97" t="s">
        <v>63</v>
      </c>
      <c r="F154" s="100">
        <v>30</v>
      </c>
      <c r="G154" s="100"/>
      <c r="H154" s="101">
        <f t="shared" si="18"/>
        <v>3</v>
      </c>
      <c r="I154" s="103">
        <f t="shared" si="19"/>
        <v>30</v>
      </c>
      <c r="J154" s="103"/>
      <c r="K154" s="104">
        <f t="shared" si="20"/>
        <v>30</v>
      </c>
      <c r="L154" s="105" t="s">
        <v>226</v>
      </c>
      <c r="M154" s="95">
        <v>4</v>
      </c>
      <c r="N154" s="106"/>
      <c r="O154" s="106"/>
      <c r="P154" s="106"/>
      <c r="Q154" s="106"/>
    </row>
    <row r="155" spans="1:17" s="10" customFormat="1" ht="14.25" customHeight="1">
      <c r="A155" s="95">
        <v>39</v>
      </c>
      <c r="B155" s="96">
        <v>47</v>
      </c>
      <c r="C155" s="97" t="s">
        <v>335</v>
      </c>
      <c r="D155" s="102">
        <v>2003</v>
      </c>
      <c r="E155" s="97" t="s">
        <v>62</v>
      </c>
      <c r="F155" s="107">
        <v>30.2</v>
      </c>
      <c r="G155" s="107"/>
      <c r="H155" s="101">
        <f t="shared" si="18"/>
        <v>3</v>
      </c>
      <c r="I155" s="103">
        <f t="shared" si="19"/>
        <v>30.2</v>
      </c>
      <c r="J155" s="103"/>
      <c r="K155" s="104">
        <f t="shared" si="20"/>
        <v>30.2</v>
      </c>
      <c r="L155" s="105" t="s">
        <v>313</v>
      </c>
      <c r="M155" s="95">
        <v>3</v>
      </c>
      <c r="N155" s="106"/>
      <c r="O155" s="106"/>
      <c r="P155" s="106"/>
      <c r="Q155" s="106"/>
    </row>
    <row r="156" spans="1:17" s="10" customFormat="1" ht="14.25" customHeight="1">
      <c r="A156" s="95">
        <v>40</v>
      </c>
      <c r="B156" s="96">
        <v>559</v>
      </c>
      <c r="C156" s="97" t="s">
        <v>300</v>
      </c>
      <c r="D156" s="102">
        <v>2003</v>
      </c>
      <c r="E156" s="97" t="s">
        <v>62</v>
      </c>
      <c r="F156" s="100">
        <v>30.3</v>
      </c>
      <c r="G156" s="100"/>
      <c r="H156" s="101">
        <f t="shared" si="18"/>
        <v>3</v>
      </c>
      <c r="I156" s="103">
        <f t="shared" si="19"/>
        <v>30.3</v>
      </c>
      <c r="J156" s="103"/>
      <c r="K156" s="104">
        <f t="shared" si="20"/>
        <v>30.3</v>
      </c>
      <c r="L156" s="105" t="s">
        <v>248</v>
      </c>
      <c r="M156" s="95">
        <v>4</v>
      </c>
      <c r="N156" s="106"/>
      <c r="O156" s="106"/>
      <c r="P156" s="106"/>
      <c r="Q156" s="106"/>
    </row>
    <row r="157" spans="1:17" s="10" customFormat="1" ht="14.25" customHeight="1">
      <c r="A157" s="95">
        <v>40</v>
      </c>
      <c r="B157" s="96">
        <v>340</v>
      </c>
      <c r="C157" s="97" t="s">
        <v>320</v>
      </c>
      <c r="D157" s="102">
        <v>2004</v>
      </c>
      <c r="E157" s="97" t="s">
        <v>62</v>
      </c>
      <c r="F157" s="107">
        <v>30.3</v>
      </c>
      <c r="G157" s="107"/>
      <c r="H157" s="101">
        <f t="shared" si="18"/>
        <v>3</v>
      </c>
      <c r="I157" s="103">
        <f aca="true" t="shared" si="21" ref="I157:I189">F157</f>
        <v>30.3</v>
      </c>
      <c r="J157" s="103"/>
      <c r="K157" s="104">
        <f t="shared" si="20"/>
        <v>30.3</v>
      </c>
      <c r="L157" s="105" t="s">
        <v>313</v>
      </c>
      <c r="M157" s="95">
        <v>4</v>
      </c>
      <c r="N157" s="106"/>
      <c r="O157" s="106"/>
      <c r="P157" s="106"/>
      <c r="Q157" s="106"/>
    </row>
    <row r="158" spans="1:17" s="10" customFormat="1" ht="14.25" customHeight="1">
      <c r="A158" s="95">
        <v>42</v>
      </c>
      <c r="B158" s="96">
        <v>100</v>
      </c>
      <c r="C158" s="97" t="s">
        <v>350</v>
      </c>
      <c r="D158" s="102">
        <v>2001</v>
      </c>
      <c r="E158" s="97" t="s">
        <v>63</v>
      </c>
      <c r="F158" s="100">
        <v>30.4</v>
      </c>
      <c r="G158" s="100"/>
      <c r="H158" s="101">
        <f t="shared" si="18"/>
        <v>3</v>
      </c>
      <c r="I158" s="103">
        <f t="shared" si="21"/>
        <v>30.4</v>
      </c>
      <c r="J158" s="103"/>
      <c r="K158" s="104">
        <f t="shared" si="20"/>
        <v>30.4</v>
      </c>
      <c r="L158" s="105" t="s">
        <v>296</v>
      </c>
      <c r="M158" s="95">
        <v>5</v>
      </c>
      <c r="N158" s="106"/>
      <c r="O158" s="106"/>
      <c r="P158" s="106"/>
      <c r="Q158" s="106"/>
    </row>
    <row r="159" spans="1:17" s="10" customFormat="1" ht="14.25" customHeight="1">
      <c r="A159" s="95">
        <v>42</v>
      </c>
      <c r="B159" s="96">
        <v>377</v>
      </c>
      <c r="C159" s="97" t="s">
        <v>79</v>
      </c>
      <c r="D159" s="102">
        <v>2003</v>
      </c>
      <c r="E159" s="97" t="s">
        <v>63</v>
      </c>
      <c r="F159" s="100">
        <v>30.4</v>
      </c>
      <c r="G159" s="100"/>
      <c r="H159" s="101">
        <f t="shared" si="18"/>
        <v>3</v>
      </c>
      <c r="I159" s="103">
        <f t="shared" si="21"/>
        <v>30.4</v>
      </c>
      <c r="J159" s="103"/>
      <c r="K159" s="104">
        <f t="shared" si="20"/>
        <v>30.4</v>
      </c>
      <c r="L159" s="105" t="s">
        <v>292</v>
      </c>
      <c r="M159" s="95">
        <v>5</v>
      </c>
      <c r="N159" s="106"/>
      <c r="O159" s="106"/>
      <c r="P159" s="106"/>
      <c r="Q159" s="106"/>
    </row>
    <row r="160" spans="1:17" s="10" customFormat="1" ht="14.25" customHeight="1">
      <c r="A160" s="95">
        <v>42</v>
      </c>
      <c r="B160" s="96">
        <v>366</v>
      </c>
      <c r="C160" s="97" t="s">
        <v>310</v>
      </c>
      <c r="D160" s="102">
        <v>2004</v>
      </c>
      <c r="E160" s="97" t="s">
        <v>64</v>
      </c>
      <c r="F160" s="100">
        <v>30.4</v>
      </c>
      <c r="G160" s="100"/>
      <c r="H160" s="101">
        <f t="shared" si="18"/>
        <v>3</v>
      </c>
      <c r="I160" s="103">
        <f t="shared" si="21"/>
        <v>30.4</v>
      </c>
      <c r="J160" s="103"/>
      <c r="K160" s="104">
        <f t="shared" si="20"/>
        <v>30.4</v>
      </c>
      <c r="L160" s="105" t="s">
        <v>262</v>
      </c>
      <c r="M160" s="95">
        <v>6</v>
      </c>
      <c r="N160" s="106"/>
      <c r="O160" s="106"/>
      <c r="P160" s="106"/>
      <c r="Q160" s="106"/>
    </row>
    <row r="161" spans="1:17" s="10" customFormat="1" ht="14.25" customHeight="1">
      <c r="A161" s="95">
        <v>42</v>
      </c>
      <c r="B161" s="96">
        <v>534</v>
      </c>
      <c r="C161" s="97" t="s">
        <v>247</v>
      </c>
      <c r="D161" s="102">
        <v>2003</v>
      </c>
      <c r="E161" s="97" t="s">
        <v>62</v>
      </c>
      <c r="F161" s="100">
        <v>30.4</v>
      </c>
      <c r="G161" s="100"/>
      <c r="H161" s="101">
        <f t="shared" si="18"/>
        <v>3</v>
      </c>
      <c r="I161" s="103">
        <f t="shared" si="21"/>
        <v>30.4</v>
      </c>
      <c r="J161" s="103"/>
      <c r="K161" s="104">
        <f t="shared" si="20"/>
        <v>30.4</v>
      </c>
      <c r="L161" s="105" t="s">
        <v>248</v>
      </c>
      <c r="M161" s="95">
        <v>5</v>
      </c>
      <c r="N161" s="106"/>
      <c r="O161" s="106"/>
      <c r="P161" s="106"/>
      <c r="Q161" s="106"/>
    </row>
    <row r="162" spans="1:17" s="10" customFormat="1" ht="14.25" customHeight="1">
      <c r="A162" s="95">
        <v>46</v>
      </c>
      <c r="B162" s="96">
        <v>240</v>
      </c>
      <c r="C162" s="97" t="s">
        <v>254</v>
      </c>
      <c r="D162" s="102">
        <v>2000</v>
      </c>
      <c r="E162" s="97" t="s">
        <v>63</v>
      </c>
      <c r="F162" s="100">
        <v>30.5</v>
      </c>
      <c r="G162" s="100"/>
      <c r="H162" s="101">
        <f t="shared" si="18"/>
        <v>3</v>
      </c>
      <c r="I162" s="103">
        <f t="shared" si="21"/>
        <v>30.5</v>
      </c>
      <c r="J162" s="103"/>
      <c r="K162" s="104">
        <f t="shared" si="20"/>
        <v>30.5</v>
      </c>
      <c r="L162" s="105" t="s">
        <v>226</v>
      </c>
      <c r="M162" s="95">
        <v>4</v>
      </c>
      <c r="N162" s="106"/>
      <c r="O162" s="106"/>
      <c r="P162" s="106"/>
      <c r="Q162" s="106"/>
    </row>
    <row r="163" spans="1:17" s="10" customFormat="1" ht="14.25" customHeight="1">
      <c r="A163" s="95">
        <v>47</v>
      </c>
      <c r="B163" s="96">
        <v>94</v>
      </c>
      <c r="C163" s="97" t="s">
        <v>271</v>
      </c>
      <c r="D163" s="102">
        <v>2003</v>
      </c>
      <c r="E163" s="97" t="s">
        <v>62</v>
      </c>
      <c r="F163" s="100">
        <v>30.7</v>
      </c>
      <c r="G163" s="100"/>
      <c r="H163" s="101">
        <f t="shared" si="18"/>
        <v>3</v>
      </c>
      <c r="I163" s="103">
        <f t="shared" si="21"/>
        <v>30.7</v>
      </c>
      <c r="J163" s="103"/>
      <c r="K163" s="104">
        <f t="shared" si="20"/>
        <v>30.7</v>
      </c>
      <c r="L163" s="105" t="s">
        <v>157</v>
      </c>
      <c r="M163" s="95">
        <v>6</v>
      </c>
      <c r="N163" s="106"/>
      <c r="O163" s="106"/>
      <c r="P163" s="106"/>
      <c r="Q163" s="106"/>
    </row>
    <row r="164" spans="1:17" s="10" customFormat="1" ht="14.25" customHeight="1">
      <c r="A164" s="95">
        <v>47</v>
      </c>
      <c r="B164" s="96">
        <v>378</v>
      </c>
      <c r="C164" s="97" t="s">
        <v>311</v>
      </c>
      <c r="D164" s="102">
        <v>2003</v>
      </c>
      <c r="E164" s="97" t="s">
        <v>63</v>
      </c>
      <c r="F164" s="100">
        <v>30.7</v>
      </c>
      <c r="G164" s="100"/>
      <c r="H164" s="101">
        <f t="shared" si="18"/>
        <v>3</v>
      </c>
      <c r="I164" s="103">
        <f t="shared" si="21"/>
        <v>30.7</v>
      </c>
      <c r="J164" s="103"/>
      <c r="K164" s="104">
        <f t="shared" si="20"/>
        <v>30.7</v>
      </c>
      <c r="L164" s="105" t="s">
        <v>292</v>
      </c>
      <c r="M164" s="95">
        <v>7</v>
      </c>
      <c r="N164" s="106"/>
      <c r="O164" s="106"/>
      <c r="P164" s="106"/>
      <c r="Q164" s="106"/>
    </row>
    <row r="165" spans="1:17" s="10" customFormat="1" ht="14.25" customHeight="1">
      <c r="A165" s="95">
        <v>47</v>
      </c>
      <c r="B165" s="96">
        <v>983</v>
      </c>
      <c r="C165" s="97" t="s">
        <v>449</v>
      </c>
      <c r="D165" s="102">
        <v>2004</v>
      </c>
      <c r="E165" s="97" t="s">
        <v>62</v>
      </c>
      <c r="F165" s="100">
        <v>30.7</v>
      </c>
      <c r="G165" s="100"/>
      <c r="H165" s="101">
        <f t="shared" si="18"/>
        <v>3</v>
      </c>
      <c r="I165" s="103">
        <f t="shared" si="21"/>
        <v>30.7</v>
      </c>
      <c r="J165" s="103"/>
      <c r="K165" s="104">
        <f t="shared" si="20"/>
        <v>30.7</v>
      </c>
      <c r="L165" s="105" t="s">
        <v>123</v>
      </c>
      <c r="M165" s="95">
        <v>5</v>
      </c>
      <c r="N165" s="106"/>
      <c r="O165" s="106"/>
      <c r="P165" s="106"/>
      <c r="Q165" s="106"/>
    </row>
    <row r="166" spans="1:17" s="10" customFormat="1" ht="14.25" customHeight="1">
      <c r="A166" s="95">
        <v>50</v>
      </c>
      <c r="B166" s="96">
        <v>203</v>
      </c>
      <c r="C166" s="97" t="s">
        <v>272</v>
      </c>
      <c r="D166" s="102">
        <v>2004</v>
      </c>
      <c r="E166" s="97" t="s">
        <v>64</v>
      </c>
      <c r="F166" s="100">
        <v>31.2</v>
      </c>
      <c r="G166" s="100"/>
      <c r="H166" s="101" t="str">
        <f t="shared" si="18"/>
        <v>1ю</v>
      </c>
      <c r="I166" s="103">
        <f t="shared" si="21"/>
        <v>31.2</v>
      </c>
      <c r="J166" s="103"/>
      <c r="K166" s="104">
        <f t="shared" si="20"/>
        <v>31.2</v>
      </c>
      <c r="L166" s="105" t="s">
        <v>262</v>
      </c>
      <c r="M166" s="95">
        <v>7</v>
      </c>
      <c r="N166" s="106"/>
      <c r="O166" s="106"/>
      <c r="P166" s="106"/>
      <c r="Q166" s="106"/>
    </row>
    <row r="167" spans="1:17" s="10" customFormat="1" ht="14.25" customHeight="1">
      <c r="A167" s="95">
        <v>51</v>
      </c>
      <c r="B167" s="222">
        <v>320</v>
      </c>
      <c r="C167" s="97" t="s">
        <v>270</v>
      </c>
      <c r="D167" s="102">
        <v>2003</v>
      </c>
      <c r="E167" s="97" t="s">
        <v>62</v>
      </c>
      <c r="F167" s="100">
        <v>31.5</v>
      </c>
      <c r="G167" s="100"/>
      <c r="H167" s="101" t="str">
        <f t="shared" si="18"/>
        <v>1ю</v>
      </c>
      <c r="I167" s="103">
        <f t="shared" si="21"/>
        <v>31.5</v>
      </c>
      <c r="J167" s="103"/>
      <c r="K167" s="104">
        <f t="shared" si="20"/>
        <v>31.5</v>
      </c>
      <c r="L167" s="105" t="s">
        <v>248</v>
      </c>
      <c r="M167" s="95">
        <v>6</v>
      </c>
      <c r="N167" s="106"/>
      <c r="O167" s="106"/>
      <c r="P167" s="106"/>
      <c r="Q167" s="106"/>
    </row>
    <row r="168" spans="1:17" s="10" customFormat="1" ht="14.25" customHeight="1">
      <c r="A168" s="95">
        <v>52</v>
      </c>
      <c r="B168" s="96">
        <v>319</v>
      </c>
      <c r="C168" s="97" t="s">
        <v>257</v>
      </c>
      <c r="D168" s="102">
        <v>2002</v>
      </c>
      <c r="E168" s="97" t="s">
        <v>62</v>
      </c>
      <c r="F168" s="100">
        <v>31.6</v>
      </c>
      <c r="G168" s="100"/>
      <c r="H168" s="101" t="str">
        <f t="shared" si="18"/>
        <v>1ю</v>
      </c>
      <c r="I168" s="103">
        <f t="shared" si="21"/>
        <v>31.6</v>
      </c>
      <c r="J168" s="103"/>
      <c r="K168" s="104">
        <f t="shared" si="20"/>
        <v>31.6</v>
      </c>
      <c r="L168" s="105" t="s">
        <v>307</v>
      </c>
      <c r="M168" s="95">
        <v>7</v>
      </c>
      <c r="N168" s="106"/>
      <c r="O168" s="106"/>
      <c r="P168" s="106"/>
      <c r="Q168" s="106"/>
    </row>
    <row r="169" spans="1:17" s="10" customFormat="1" ht="14.25" customHeight="1">
      <c r="A169" s="95">
        <v>53</v>
      </c>
      <c r="B169" s="222">
        <v>34</v>
      </c>
      <c r="C169" s="97" t="s">
        <v>332</v>
      </c>
      <c r="D169" s="102">
        <v>2004</v>
      </c>
      <c r="E169" s="97" t="s">
        <v>62</v>
      </c>
      <c r="F169" s="100">
        <v>31.8</v>
      </c>
      <c r="G169" s="100"/>
      <c r="H169" s="101" t="str">
        <f t="shared" si="18"/>
        <v>1ю</v>
      </c>
      <c r="I169" s="103">
        <f t="shared" si="21"/>
        <v>31.8</v>
      </c>
      <c r="J169" s="103"/>
      <c r="K169" s="104">
        <f t="shared" si="20"/>
        <v>31.8</v>
      </c>
      <c r="L169" s="105" t="s">
        <v>228</v>
      </c>
      <c r="M169" s="95">
        <v>6</v>
      </c>
      <c r="N169" s="106"/>
      <c r="O169" s="106"/>
      <c r="P169" s="106"/>
      <c r="Q169" s="106"/>
    </row>
    <row r="170" spans="1:106" s="10" customFormat="1" ht="14.25" customHeight="1">
      <c r="A170" s="95">
        <v>54</v>
      </c>
      <c r="B170" s="96">
        <v>216</v>
      </c>
      <c r="C170" s="97" t="s">
        <v>329</v>
      </c>
      <c r="D170" s="102">
        <v>2004</v>
      </c>
      <c r="E170" s="97" t="s">
        <v>63</v>
      </c>
      <c r="F170" s="100">
        <v>32</v>
      </c>
      <c r="G170" s="100"/>
      <c r="H170" s="101" t="str">
        <f t="shared" si="18"/>
        <v>1ю</v>
      </c>
      <c r="I170" s="103">
        <f t="shared" si="21"/>
        <v>32</v>
      </c>
      <c r="J170" s="103"/>
      <c r="K170" s="104">
        <f t="shared" si="20"/>
        <v>32</v>
      </c>
      <c r="L170" s="105" t="s">
        <v>342</v>
      </c>
      <c r="M170" s="95">
        <v>6</v>
      </c>
      <c r="N170" s="106"/>
      <c r="O170" s="106"/>
      <c r="P170" s="106"/>
      <c r="Q170" s="106"/>
      <c r="R170" s="127"/>
      <c r="S170" s="127"/>
      <c r="T170" s="128"/>
      <c r="U170" s="128"/>
      <c r="V170" s="128"/>
      <c r="W170" s="129"/>
      <c r="X170" s="130"/>
      <c r="Y170" s="130"/>
      <c r="Z170" s="127"/>
      <c r="AA170" s="127"/>
      <c r="AB170" s="127"/>
      <c r="AC170" s="127"/>
      <c r="AD170" s="128"/>
      <c r="AE170" s="128"/>
      <c r="AF170" s="128"/>
      <c r="AG170" s="129"/>
      <c r="AH170" s="130"/>
      <c r="AI170" s="130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</row>
    <row r="171" spans="1:106" s="10" customFormat="1" ht="14.25" customHeight="1">
      <c r="A171" s="95">
        <v>55</v>
      </c>
      <c r="B171" s="96">
        <v>90</v>
      </c>
      <c r="C171" s="97" t="s">
        <v>291</v>
      </c>
      <c r="D171" s="102">
        <v>2002</v>
      </c>
      <c r="E171" s="97" t="s">
        <v>64</v>
      </c>
      <c r="F171" s="107">
        <v>32.3</v>
      </c>
      <c r="G171" s="107"/>
      <c r="H171" s="101" t="str">
        <f t="shared" si="18"/>
        <v>1ю</v>
      </c>
      <c r="I171" s="103">
        <f t="shared" si="21"/>
        <v>32.3</v>
      </c>
      <c r="J171" s="103"/>
      <c r="K171" s="104">
        <f t="shared" si="20"/>
        <v>32.3</v>
      </c>
      <c r="L171" s="105" t="s">
        <v>256</v>
      </c>
      <c r="M171" s="95">
        <v>7</v>
      </c>
      <c r="N171" s="106"/>
      <c r="O171" s="106"/>
      <c r="P171" s="106"/>
      <c r="Q171" s="106"/>
      <c r="R171" s="45"/>
      <c r="S171" s="45"/>
      <c r="T171" s="46"/>
      <c r="U171" s="46"/>
      <c r="V171" s="46"/>
      <c r="W171" s="47"/>
      <c r="Z171" s="45"/>
      <c r="AA171" s="45"/>
      <c r="AB171" s="45"/>
      <c r="AC171" s="45"/>
      <c r="AD171" s="46"/>
      <c r="AE171" s="46"/>
      <c r="AF171" s="46"/>
      <c r="AG171" s="47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</row>
    <row r="172" spans="1:106" s="10" customFormat="1" ht="14.25" customHeight="1">
      <c r="A172" s="95">
        <v>56</v>
      </c>
      <c r="B172" s="96">
        <v>194</v>
      </c>
      <c r="C172" s="97" t="s">
        <v>328</v>
      </c>
      <c r="D172" s="102">
        <v>2004</v>
      </c>
      <c r="E172" s="97" t="s">
        <v>62</v>
      </c>
      <c r="F172" s="100">
        <v>32.8</v>
      </c>
      <c r="G172" s="100"/>
      <c r="H172" s="101" t="str">
        <f t="shared" si="18"/>
        <v>1ю</v>
      </c>
      <c r="I172" s="103">
        <f t="shared" si="21"/>
        <v>32.8</v>
      </c>
      <c r="J172" s="103"/>
      <c r="K172" s="104">
        <f t="shared" si="20"/>
        <v>32.8</v>
      </c>
      <c r="L172" s="105" t="s">
        <v>248</v>
      </c>
      <c r="M172" s="95">
        <v>7</v>
      </c>
      <c r="N172" s="106"/>
      <c r="O172" s="106"/>
      <c r="P172" s="106"/>
      <c r="Q172" s="106"/>
      <c r="R172" s="45"/>
      <c r="S172" s="45"/>
      <c r="T172" s="46"/>
      <c r="U172" s="46"/>
      <c r="V172" s="46"/>
      <c r="W172" s="47"/>
      <c r="Z172" s="45"/>
      <c r="AA172" s="45"/>
      <c r="AB172" s="45"/>
      <c r="AC172" s="45"/>
      <c r="AD172" s="46"/>
      <c r="AE172" s="46"/>
      <c r="AF172" s="46"/>
      <c r="AG172" s="47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</row>
    <row r="173" spans="1:17" s="10" customFormat="1" ht="14.25" customHeight="1">
      <c r="A173" s="95">
        <v>56</v>
      </c>
      <c r="B173" s="96">
        <v>91</v>
      </c>
      <c r="C173" s="97" t="s">
        <v>522</v>
      </c>
      <c r="D173" s="102">
        <v>2006</v>
      </c>
      <c r="E173" s="97" t="s">
        <v>64</v>
      </c>
      <c r="F173" s="100">
        <v>32.8</v>
      </c>
      <c r="G173" s="100"/>
      <c r="H173" s="101" t="str">
        <f t="shared" si="18"/>
        <v>1ю</v>
      </c>
      <c r="I173" s="103">
        <f t="shared" si="21"/>
        <v>32.8</v>
      </c>
      <c r="J173" s="103"/>
      <c r="K173" s="104">
        <f t="shared" si="20"/>
        <v>32.8</v>
      </c>
      <c r="L173" s="105" t="s">
        <v>262</v>
      </c>
      <c r="M173" s="95">
        <v>5</v>
      </c>
      <c r="N173" s="106"/>
      <c r="O173" s="106"/>
      <c r="P173" s="106"/>
      <c r="Q173" s="106"/>
    </row>
    <row r="174" spans="1:17" s="10" customFormat="1" ht="14.25" customHeight="1">
      <c r="A174" s="95">
        <v>58</v>
      </c>
      <c r="B174" s="96">
        <v>430</v>
      </c>
      <c r="C174" s="97" t="s">
        <v>331</v>
      </c>
      <c r="D174" s="102">
        <v>2004</v>
      </c>
      <c r="E174" s="97" t="s">
        <v>62</v>
      </c>
      <c r="F174" s="107">
        <v>33.1</v>
      </c>
      <c r="G174" s="107"/>
      <c r="H174" s="101" t="str">
        <f t="shared" si="18"/>
        <v>2ю</v>
      </c>
      <c r="I174" s="103">
        <f t="shared" si="21"/>
        <v>33.1</v>
      </c>
      <c r="J174" s="103"/>
      <c r="K174" s="104">
        <f t="shared" si="20"/>
        <v>33.1</v>
      </c>
      <c r="L174" s="105" t="s">
        <v>313</v>
      </c>
      <c r="M174" s="95">
        <v>6</v>
      </c>
      <c r="N174" s="106"/>
      <c r="O174" s="106"/>
      <c r="P174" s="106"/>
      <c r="Q174" s="106"/>
    </row>
    <row r="175" spans="1:17" s="10" customFormat="1" ht="14.25" customHeight="1">
      <c r="A175" s="95">
        <v>59</v>
      </c>
      <c r="B175" s="96">
        <v>106</v>
      </c>
      <c r="C175" s="97" t="s">
        <v>327</v>
      </c>
      <c r="D175" s="102">
        <v>2004</v>
      </c>
      <c r="E175" s="97" t="s">
        <v>62</v>
      </c>
      <c r="F175" s="100">
        <v>33.2</v>
      </c>
      <c r="G175" s="100"/>
      <c r="H175" s="101" t="str">
        <f t="shared" si="18"/>
        <v>2ю</v>
      </c>
      <c r="I175" s="103">
        <f t="shared" si="21"/>
        <v>33.2</v>
      </c>
      <c r="J175" s="103"/>
      <c r="K175" s="104">
        <f t="shared" si="20"/>
        <v>33.2</v>
      </c>
      <c r="L175" s="105" t="s">
        <v>248</v>
      </c>
      <c r="M175" s="95">
        <v>7</v>
      </c>
      <c r="N175" s="106"/>
      <c r="O175" s="106"/>
      <c r="P175" s="106"/>
      <c r="Q175" s="106"/>
    </row>
    <row r="176" spans="1:17" s="10" customFormat="1" ht="14.25" customHeight="1">
      <c r="A176" s="95">
        <v>60</v>
      </c>
      <c r="B176" s="96">
        <v>155</v>
      </c>
      <c r="C176" s="97" t="s">
        <v>76</v>
      </c>
      <c r="D176" s="102">
        <v>2003</v>
      </c>
      <c r="E176" s="97" t="s">
        <v>63</v>
      </c>
      <c r="F176" s="107">
        <v>33.5</v>
      </c>
      <c r="G176" s="107"/>
      <c r="H176" s="101" t="str">
        <f t="shared" si="18"/>
        <v>2ю</v>
      </c>
      <c r="I176" s="103">
        <f t="shared" si="21"/>
        <v>33.5</v>
      </c>
      <c r="J176" s="103"/>
      <c r="K176" s="104">
        <f t="shared" si="20"/>
        <v>33.5</v>
      </c>
      <c r="L176" s="105" t="s">
        <v>292</v>
      </c>
      <c r="M176" s="95">
        <v>6</v>
      </c>
      <c r="N176" s="106"/>
      <c r="O176" s="106"/>
      <c r="P176" s="106"/>
      <c r="Q176" s="106"/>
    </row>
    <row r="177" spans="1:17" s="10" customFormat="1" ht="14.25" customHeight="1">
      <c r="A177" s="95">
        <v>61</v>
      </c>
      <c r="B177" s="96">
        <v>17</v>
      </c>
      <c r="C177" s="97" t="s">
        <v>312</v>
      </c>
      <c r="D177" s="102">
        <v>2002</v>
      </c>
      <c r="E177" s="97" t="s">
        <v>62</v>
      </c>
      <c r="F177" s="107">
        <v>33.6</v>
      </c>
      <c r="G177" s="107"/>
      <c r="H177" s="101" t="str">
        <f t="shared" si="18"/>
        <v>2ю</v>
      </c>
      <c r="I177" s="103">
        <f t="shared" si="21"/>
        <v>33.6</v>
      </c>
      <c r="J177" s="103"/>
      <c r="K177" s="104">
        <f t="shared" si="20"/>
        <v>33.6</v>
      </c>
      <c r="L177" s="105" t="s">
        <v>313</v>
      </c>
      <c r="M177" s="95">
        <v>7</v>
      </c>
      <c r="N177" s="106"/>
      <c r="O177" s="106"/>
      <c r="P177" s="106"/>
      <c r="Q177" s="106"/>
    </row>
    <row r="178" spans="1:17" s="10" customFormat="1" ht="14.25" customHeight="1">
      <c r="A178" s="95">
        <v>62</v>
      </c>
      <c r="B178" s="96">
        <v>81</v>
      </c>
      <c r="C178" s="97" t="s">
        <v>314</v>
      </c>
      <c r="D178" s="102">
        <v>2002</v>
      </c>
      <c r="E178" s="97" t="s">
        <v>64</v>
      </c>
      <c r="F178" s="107">
        <v>33.8</v>
      </c>
      <c r="G178" s="107"/>
      <c r="H178" s="101" t="str">
        <f t="shared" si="18"/>
        <v>2ю</v>
      </c>
      <c r="I178" s="103">
        <f t="shared" si="21"/>
        <v>33.8</v>
      </c>
      <c r="J178" s="103"/>
      <c r="K178" s="104">
        <f t="shared" si="20"/>
        <v>33.8</v>
      </c>
      <c r="L178" s="105" t="s">
        <v>256</v>
      </c>
      <c r="M178" s="95">
        <v>8</v>
      </c>
      <c r="N178" s="106"/>
      <c r="O178" s="106"/>
      <c r="P178" s="106"/>
      <c r="Q178" s="106"/>
    </row>
    <row r="179" spans="1:17" s="10" customFormat="1" ht="14.25" customHeight="1">
      <c r="A179" s="95"/>
      <c r="B179" s="96">
        <v>136</v>
      </c>
      <c r="C179" s="97" t="s">
        <v>297</v>
      </c>
      <c r="D179" s="102">
        <v>1996</v>
      </c>
      <c r="E179" s="97" t="s">
        <v>151</v>
      </c>
      <c r="F179" s="100" t="s">
        <v>453</v>
      </c>
      <c r="G179" s="100"/>
      <c r="H179" s="101"/>
      <c r="I179" s="103" t="str">
        <f t="shared" si="21"/>
        <v>н.я</v>
      </c>
      <c r="J179" s="103"/>
      <c r="K179" s="104" t="e">
        <f t="shared" si="20"/>
        <v>#NUM!</v>
      </c>
      <c r="L179" s="105" t="s">
        <v>345</v>
      </c>
      <c r="M179" s="95"/>
      <c r="N179" s="106"/>
      <c r="O179" s="106"/>
      <c r="P179" s="106"/>
      <c r="Q179" s="106"/>
    </row>
    <row r="180" spans="1:17" s="10" customFormat="1" ht="14.25" customHeight="1">
      <c r="A180" s="95"/>
      <c r="B180" s="96">
        <v>93</v>
      </c>
      <c r="C180" s="97" t="s">
        <v>347</v>
      </c>
      <c r="D180" s="102">
        <v>1997</v>
      </c>
      <c r="E180" s="97" t="s">
        <v>346</v>
      </c>
      <c r="F180" s="107" t="s">
        <v>453</v>
      </c>
      <c r="G180" s="107"/>
      <c r="H180" s="101"/>
      <c r="I180" s="103" t="str">
        <f t="shared" si="21"/>
        <v>н.я</v>
      </c>
      <c r="J180" s="103"/>
      <c r="K180" s="104" t="e">
        <f t="shared" si="20"/>
        <v>#NUM!</v>
      </c>
      <c r="L180" s="105" t="s">
        <v>280</v>
      </c>
      <c r="M180" s="95"/>
      <c r="N180" s="106"/>
      <c r="O180" s="106"/>
      <c r="P180" s="106"/>
      <c r="Q180" s="106"/>
    </row>
    <row r="181" spans="1:17" s="10" customFormat="1" ht="14.25" customHeight="1">
      <c r="A181" s="95"/>
      <c r="B181" s="96">
        <v>269</v>
      </c>
      <c r="C181" s="97" t="s">
        <v>290</v>
      </c>
      <c r="D181" s="102">
        <v>2001</v>
      </c>
      <c r="E181" s="97" t="s">
        <v>62</v>
      </c>
      <c r="F181" s="100" t="s">
        <v>453</v>
      </c>
      <c r="G181" s="100"/>
      <c r="H181" s="101"/>
      <c r="I181" s="103" t="str">
        <f t="shared" si="21"/>
        <v>н.я</v>
      </c>
      <c r="J181" s="103"/>
      <c r="K181" s="104" t="e">
        <f aca="true" t="shared" si="22" ref="K181:K189">SMALL(I181:J181,1)+0</f>
        <v>#NUM!</v>
      </c>
      <c r="L181" s="105" t="s">
        <v>234</v>
      </c>
      <c r="M181" s="95"/>
      <c r="N181" s="106"/>
      <c r="O181" s="106"/>
      <c r="P181" s="106"/>
      <c r="Q181" s="106"/>
    </row>
    <row r="182" spans="1:17" s="10" customFormat="1" ht="14.25" customHeight="1">
      <c r="A182" s="95"/>
      <c r="B182" s="96">
        <v>60</v>
      </c>
      <c r="C182" s="97" t="s">
        <v>77</v>
      </c>
      <c r="D182" s="102">
        <v>1997</v>
      </c>
      <c r="E182" s="97" t="s">
        <v>71</v>
      </c>
      <c r="F182" s="107" t="s">
        <v>453</v>
      </c>
      <c r="G182" s="107"/>
      <c r="H182" s="101"/>
      <c r="I182" s="103" t="str">
        <f t="shared" si="21"/>
        <v>н.я</v>
      </c>
      <c r="J182" s="103"/>
      <c r="K182" s="104" t="e">
        <f t="shared" si="22"/>
        <v>#NUM!</v>
      </c>
      <c r="L182" s="105" t="s">
        <v>250</v>
      </c>
      <c r="M182" s="95"/>
      <c r="N182" s="106"/>
      <c r="O182" s="106"/>
      <c r="P182" s="106"/>
      <c r="Q182" s="106"/>
    </row>
    <row r="183" spans="1:17" s="10" customFormat="1" ht="14.25" customHeight="1">
      <c r="A183" s="95"/>
      <c r="B183" s="96">
        <v>68</v>
      </c>
      <c r="C183" s="97" t="s">
        <v>301</v>
      </c>
      <c r="D183" s="102">
        <v>2000</v>
      </c>
      <c r="E183" s="97" t="s">
        <v>62</v>
      </c>
      <c r="F183" s="100" t="s">
        <v>453</v>
      </c>
      <c r="G183" s="100"/>
      <c r="H183" s="101"/>
      <c r="I183" s="103" t="str">
        <f t="shared" si="21"/>
        <v>н.я</v>
      </c>
      <c r="J183" s="103"/>
      <c r="K183" s="104" t="e">
        <f t="shared" si="22"/>
        <v>#NUM!</v>
      </c>
      <c r="L183" s="105" t="s">
        <v>234</v>
      </c>
      <c r="M183" s="95"/>
      <c r="N183" s="106"/>
      <c r="O183" s="106"/>
      <c r="P183" s="106"/>
      <c r="Q183" s="106"/>
    </row>
    <row r="184" spans="1:17" s="10" customFormat="1" ht="14.25" customHeight="1">
      <c r="A184" s="95"/>
      <c r="B184" s="96">
        <v>89</v>
      </c>
      <c r="C184" s="97" t="s">
        <v>255</v>
      </c>
      <c r="D184" s="102">
        <v>2002</v>
      </c>
      <c r="E184" s="97" t="s">
        <v>64</v>
      </c>
      <c r="F184" s="107" t="s">
        <v>453</v>
      </c>
      <c r="G184" s="107"/>
      <c r="H184" s="101"/>
      <c r="I184" s="103" t="str">
        <f t="shared" si="21"/>
        <v>н.я</v>
      </c>
      <c r="J184" s="103"/>
      <c r="K184" s="104" t="e">
        <f t="shared" si="22"/>
        <v>#NUM!</v>
      </c>
      <c r="L184" s="105" t="s">
        <v>256</v>
      </c>
      <c r="M184" s="95"/>
      <c r="N184" s="106"/>
      <c r="O184" s="106"/>
      <c r="P184" s="106"/>
      <c r="Q184" s="106"/>
    </row>
    <row r="185" spans="1:17" s="10" customFormat="1" ht="14.25" customHeight="1">
      <c r="A185" s="95"/>
      <c r="B185" s="96">
        <v>91</v>
      </c>
      <c r="C185" s="97" t="s">
        <v>333</v>
      </c>
      <c r="D185" s="102">
        <v>2001</v>
      </c>
      <c r="E185" s="97" t="s">
        <v>64</v>
      </c>
      <c r="F185" s="107" t="s">
        <v>453</v>
      </c>
      <c r="G185" s="107"/>
      <c r="H185" s="101"/>
      <c r="I185" s="103" t="str">
        <f t="shared" si="21"/>
        <v>н.я</v>
      </c>
      <c r="J185" s="103"/>
      <c r="K185" s="104" t="e">
        <f t="shared" si="22"/>
        <v>#NUM!</v>
      </c>
      <c r="L185" s="105" t="s">
        <v>256</v>
      </c>
      <c r="M185" s="95"/>
      <c r="N185" s="106"/>
      <c r="O185" s="106"/>
      <c r="P185" s="106"/>
      <c r="Q185" s="106"/>
    </row>
    <row r="186" spans="1:17" s="10" customFormat="1" ht="14.25" customHeight="1">
      <c r="A186" s="95"/>
      <c r="B186" s="96">
        <v>51</v>
      </c>
      <c r="C186" s="97" t="s">
        <v>356</v>
      </c>
      <c r="D186" s="102">
        <v>2003</v>
      </c>
      <c r="E186" s="97" t="s">
        <v>71</v>
      </c>
      <c r="F186" s="107" t="s">
        <v>453</v>
      </c>
      <c r="G186" s="107"/>
      <c r="H186" s="101"/>
      <c r="I186" s="103" t="str">
        <f t="shared" si="21"/>
        <v>н.я</v>
      </c>
      <c r="J186" s="103"/>
      <c r="K186" s="104" t="e">
        <f t="shared" si="22"/>
        <v>#NUM!</v>
      </c>
      <c r="L186" s="105" t="s">
        <v>250</v>
      </c>
      <c r="M186" s="95"/>
      <c r="N186" s="106"/>
      <c r="O186" s="106"/>
      <c r="P186" s="106"/>
      <c r="Q186" s="106"/>
    </row>
    <row r="187" spans="1:17" s="10" customFormat="1" ht="14.25" customHeight="1">
      <c r="A187" s="95"/>
      <c r="B187" s="96">
        <v>392</v>
      </c>
      <c r="C187" s="97" t="s">
        <v>357</v>
      </c>
      <c r="D187" s="102">
        <v>2001</v>
      </c>
      <c r="E187" s="97" t="s">
        <v>62</v>
      </c>
      <c r="F187" s="100" t="s">
        <v>453</v>
      </c>
      <c r="G187" s="100"/>
      <c r="H187" s="101"/>
      <c r="I187" s="103" t="str">
        <f t="shared" si="21"/>
        <v>н.я</v>
      </c>
      <c r="J187" s="103"/>
      <c r="K187" s="104" t="e">
        <f t="shared" si="22"/>
        <v>#NUM!</v>
      </c>
      <c r="L187" s="105" t="s">
        <v>248</v>
      </c>
      <c r="M187" s="95"/>
      <c r="N187" s="106"/>
      <c r="O187" s="106"/>
      <c r="P187" s="106"/>
      <c r="Q187" s="106"/>
    </row>
    <row r="188" spans="1:17" s="10" customFormat="1" ht="14.25" customHeight="1">
      <c r="A188" s="95"/>
      <c r="B188" s="96">
        <v>14</v>
      </c>
      <c r="C188" s="97" t="s">
        <v>251</v>
      </c>
      <c r="D188" s="102">
        <v>1997</v>
      </c>
      <c r="E188" s="97" t="s">
        <v>63</v>
      </c>
      <c r="F188" s="100" t="s">
        <v>453</v>
      </c>
      <c r="G188" s="100"/>
      <c r="H188" s="101"/>
      <c r="I188" s="103" t="str">
        <f t="shared" si="21"/>
        <v>н.я</v>
      </c>
      <c r="J188" s="103"/>
      <c r="K188" s="104" t="e">
        <f t="shared" si="22"/>
        <v>#NUM!</v>
      </c>
      <c r="L188" s="105" t="s">
        <v>245</v>
      </c>
      <c r="M188" s="95"/>
      <c r="N188" s="106"/>
      <c r="O188" s="106"/>
      <c r="P188" s="106"/>
      <c r="Q188" s="106"/>
    </row>
    <row r="189" spans="1:17" s="10" customFormat="1" ht="14.25" customHeight="1">
      <c r="A189" s="95"/>
      <c r="B189" s="156">
        <v>71</v>
      </c>
      <c r="C189" s="97" t="s">
        <v>293</v>
      </c>
      <c r="D189" s="102">
        <v>2000</v>
      </c>
      <c r="E189" s="97" t="s">
        <v>63</v>
      </c>
      <c r="F189" s="100" t="s">
        <v>453</v>
      </c>
      <c r="G189" s="100"/>
      <c r="H189" s="101"/>
      <c r="I189" s="103" t="str">
        <f t="shared" si="21"/>
        <v>н.я</v>
      </c>
      <c r="J189" s="103"/>
      <c r="K189" s="104" t="e">
        <f t="shared" si="22"/>
        <v>#NUM!</v>
      </c>
      <c r="L189" s="105" t="s">
        <v>226</v>
      </c>
      <c r="M189" s="95"/>
      <c r="N189" s="106"/>
      <c r="O189" s="106"/>
      <c r="P189" s="106"/>
      <c r="Q189" s="106"/>
    </row>
    <row r="190" spans="1:35" ht="15.75" customHeight="1">
      <c r="A190" s="224" t="s">
        <v>85</v>
      </c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T190" s="24"/>
      <c r="U190" s="29"/>
      <c r="V190" s="30"/>
      <c r="X190"/>
      <c r="Y190" s="25"/>
      <c r="AD190" s="24"/>
      <c r="AE190" s="29"/>
      <c r="AF190" s="30"/>
      <c r="AH190"/>
      <c r="AI190" s="25"/>
    </row>
    <row r="191" spans="1:35" ht="15.75" customHeight="1">
      <c r="A191" s="225" t="s">
        <v>52</v>
      </c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T191" s="24"/>
      <c r="U191" s="29"/>
      <c r="V191" s="30"/>
      <c r="X191"/>
      <c r="Y191" s="25"/>
      <c r="AD191" s="24"/>
      <c r="AE191" s="29"/>
      <c r="AF191" s="30"/>
      <c r="AH191"/>
      <c r="AI191" s="25"/>
    </row>
    <row r="192" spans="1:35" ht="25.5" customHeight="1">
      <c r="A192" s="42" t="s">
        <v>1</v>
      </c>
      <c r="B192" s="43" t="s">
        <v>11</v>
      </c>
      <c r="C192" s="42" t="s">
        <v>2</v>
      </c>
      <c r="D192" s="165" t="s">
        <v>3</v>
      </c>
      <c r="E192" s="42" t="s">
        <v>4</v>
      </c>
      <c r="F192" s="62" t="s">
        <v>5</v>
      </c>
      <c r="G192" s="68" t="s">
        <v>6</v>
      </c>
      <c r="H192" s="42" t="s">
        <v>15</v>
      </c>
      <c r="I192" s="62" t="s">
        <v>53</v>
      </c>
      <c r="J192" s="42" t="s">
        <v>20</v>
      </c>
      <c r="K192" s="62"/>
      <c r="L192" s="42" t="s">
        <v>8</v>
      </c>
      <c r="M192" s="229" t="s">
        <v>9</v>
      </c>
      <c r="N192" s="229"/>
      <c r="O192" s="229"/>
      <c r="P192" s="132" t="s">
        <v>10</v>
      </c>
      <c r="Q192" s="133" t="s">
        <v>1</v>
      </c>
      <c r="T192" s="24"/>
      <c r="U192" s="29"/>
      <c r="V192" s="30"/>
      <c r="X192"/>
      <c r="Y192" s="25"/>
      <c r="AD192" s="24"/>
      <c r="AE192" s="29"/>
      <c r="AF192" s="30"/>
      <c r="AH192"/>
      <c r="AI192" s="25"/>
    </row>
    <row r="193" spans="1:106" s="127" customFormat="1" ht="14.25" customHeight="1">
      <c r="A193" s="95">
        <v>1</v>
      </c>
      <c r="B193" s="96">
        <v>417</v>
      </c>
      <c r="C193" s="97" t="s">
        <v>370</v>
      </c>
      <c r="D193" s="102">
        <v>1998</v>
      </c>
      <c r="E193" s="97" t="s">
        <v>63</v>
      </c>
      <c r="F193" s="96" t="str">
        <f>CONCATENATE(I193,"",J193)</f>
        <v>57,3</v>
      </c>
      <c r="G193" s="159"/>
      <c r="H193" s="156">
        <f>LOOKUP(K193,$AV$2:$BD$2,$AV$1:$BD$1)</f>
        <v>1</v>
      </c>
      <c r="I193" s="157"/>
      <c r="J193" s="158" t="s">
        <v>459</v>
      </c>
      <c r="K193" s="190">
        <f>((I193*100)+J193)</f>
        <v>57.3</v>
      </c>
      <c r="L193" s="105" t="s">
        <v>245</v>
      </c>
      <c r="M193" s="95">
        <v>1</v>
      </c>
      <c r="N193" s="106"/>
      <c r="O193" s="106"/>
      <c r="P193" s="106"/>
      <c r="Q193" s="10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</row>
    <row r="194" spans="1:17" s="10" customFormat="1" ht="14.25" customHeight="1">
      <c r="A194" s="95">
        <v>2</v>
      </c>
      <c r="B194" s="96">
        <v>222</v>
      </c>
      <c r="C194" s="97" t="s">
        <v>338</v>
      </c>
      <c r="D194" s="102">
        <v>1999</v>
      </c>
      <c r="E194" s="97" t="s">
        <v>64</v>
      </c>
      <c r="F194" s="96" t="str">
        <f>CONCATENATE(I194,"",J194)</f>
        <v>59,3</v>
      </c>
      <c r="G194" s="159"/>
      <c r="H194" s="156">
        <f>LOOKUP(K194,$AV$2:$BD$2,$AV$1:$BD$1)</f>
        <v>1</v>
      </c>
      <c r="I194" s="157"/>
      <c r="J194" s="158" t="s">
        <v>460</v>
      </c>
      <c r="K194" s="190">
        <f>((I194*100)+J194)</f>
        <v>59.3</v>
      </c>
      <c r="L194" s="105" t="s">
        <v>262</v>
      </c>
      <c r="M194" s="95">
        <v>2</v>
      </c>
      <c r="N194" s="106"/>
      <c r="O194" s="106"/>
      <c r="P194" s="106"/>
      <c r="Q194" s="106"/>
    </row>
    <row r="195" spans="1:17" s="10" customFormat="1" ht="14.25" customHeight="1">
      <c r="A195" s="95">
        <v>3</v>
      </c>
      <c r="B195" s="96">
        <v>369</v>
      </c>
      <c r="C195" s="97" t="s">
        <v>369</v>
      </c>
      <c r="D195" s="102">
        <v>1998</v>
      </c>
      <c r="E195" s="97" t="s">
        <v>63</v>
      </c>
      <c r="F195" s="96" t="str">
        <f>CONCATENATE(I195,":",J195)</f>
        <v>1:06,0</v>
      </c>
      <c r="G195" s="159"/>
      <c r="H195" s="156">
        <f>LOOKUP(K195,$AV$2:$BD$2,$AV$1:$BD$1)</f>
        <v>3</v>
      </c>
      <c r="I195" s="157">
        <v>1</v>
      </c>
      <c r="J195" s="158" t="s">
        <v>461</v>
      </c>
      <c r="K195" s="190">
        <f>((I195*100)+J195)</f>
        <v>106</v>
      </c>
      <c r="L195" s="105" t="s">
        <v>226</v>
      </c>
      <c r="M195" s="95">
        <v>3</v>
      </c>
      <c r="N195" s="106"/>
      <c r="O195" s="106"/>
      <c r="P195" s="106"/>
      <c r="Q195" s="106"/>
    </row>
    <row r="196" spans="1:106" s="10" customFormat="1" ht="14.25" customHeight="1">
      <c r="A196" s="95"/>
      <c r="B196" s="96">
        <v>138</v>
      </c>
      <c r="C196" s="97" t="s">
        <v>237</v>
      </c>
      <c r="D196" s="102">
        <v>1998</v>
      </c>
      <c r="E196" s="97" t="s">
        <v>238</v>
      </c>
      <c r="F196" s="96" t="str">
        <f>CONCATENATE(I196,":",J196)</f>
        <v>:н.я</v>
      </c>
      <c r="G196" s="159"/>
      <c r="H196" s="156"/>
      <c r="I196" s="157"/>
      <c r="J196" s="158" t="s">
        <v>453</v>
      </c>
      <c r="K196" s="190" t="e">
        <f>((I196*100)+J196)</f>
        <v>#VALUE!</v>
      </c>
      <c r="L196" s="105" t="s">
        <v>228</v>
      </c>
      <c r="M196" s="95"/>
      <c r="N196" s="106"/>
      <c r="O196" s="106"/>
      <c r="P196" s="106"/>
      <c r="Q196" s="106"/>
      <c r="R196" s="127"/>
      <c r="S196" s="127"/>
      <c r="T196" s="128"/>
      <c r="U196" s="128"/>
      <c r="V196" s="128"/>
      <c r="W196" s="129"/>
      <c r="X196" s="130"/>
      <c r="Y196" s="130"/>
      <c r="Z196" s="127"/>
      <c r="AA196" s="127"/>
      <c r="AB196" s="127"/>
      <c r="AC196" s="127"/>
      <c r="AD196" s="128"/>
      <c r="AE196" s="128"/>
      <c r="AF196" s="128"/>
      <c r="AG196" s="129"/>
      <c r="AH196" s="130"/>
      <c r="AI196" s="130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</row>
    <row r="197" spans="1:17" s="10" customFormat="1" ht="14.25" customHeight="1">
      <c r="A197" s="95"/>
      <c r="B197" s="96">
        <v>718</v>
      </c>
      <c r="C197" s="97" t="s">
        <v>371</v>
      </c>
      <c r="D197" s="102">
        <v>1999</v>
      </c>
      <c r="E197" s="97" t="s">
        <v>63</v>
      </c>
      <c r="F197" s="96" t="str">
        <f>CONCATENATE(I197,":",J197)</f>
        <v>:н.я</v>
      </c>
      <c r="G197" s="159"/>
      <c r="H197" s="156"/>
      <c r="I197" s="157"/>
      <c r="J197" s="158" t="s">
        <v>453</v>
      </c>
      <c r="K197" s="190" t="e">
        <f>((I197*100)+J197)</f>
        <v>#VALUE!</v>
      </c>
      <c r="L197" s="105" t="s">
        <v>283</v>
      </c>
      <c r="M197" s="95"/>
      <c r="N197" s="106"/>
      <c r="O197" s="106"/>
      <c r="P197" s="106"/>
      <c r="Q197" s="106"/>
    </row>
    <row r="198" spans="1:35" ht="15.75" customHeight="1">
      <c r="A198" s="224" t="s">
        <v>86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T198" s="24"/>
      <c r="U198" s="29"/>
      <c r="V198" s="30"/>
      <c r="X198"/>
      <c r="Y198" s="25"/>
      <c r="AD198" s="24"/>
      <c r="AE198" s="29"/>
      <c r="AF198" s="30"/>
      <c r="AH198"/>
      <c r="AI198" s="25"/>
    </row>
    <row r="199" spans="1:35" ht="15.75" customHeight="1">
      <c r="A199" s="225" t="s">
        <v>52</v>
      </c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T199" s="24"/>
      <c r="U199" s="29"/>
      <c r="V199" s="30"/>
      <c r="X199"/>
      <c r="Y199" s="25"/>
      <c r="AD199" s="24"/>
      <c r="AE199" s="29"/>
      <c r="AF199" s="30"/>
      <c r="AH199"/>
      <c r="AI199" s="25"/>
    </row>
    <row r="200" spans="1:35" ht="25.5" customHeight="1">
      <c r="A200" s="42" t="s">
        <v>1</v>
      </c>
      <c r="B200" s="43" t="s">
        <v>11</v>
      </c>
      <c r="C200" s="42" t="s">
        <v>2</v>
      </c>
      <c r="D200" s="165" t="s">
        <v>3</v>
      </c>
      <c r="E200" s="42" t="s">
        <v>4</v>
      </c>
      <c r="F200" s="62" t="s">
        <v>5</v>
      </c>
      <c r="G200" s="68" t="s">
        <v>6</v>
      </c>
      <c r="H200" s="42" t="s">
        <v>15</v>
      </c>
      <c r="I200" s="62" t="s">
        <v>53</v>
      </c>
      <c r="J200" s="42" t="s">
        <v>20</v>
      </c>
      <c r="K200" s="62"/>
      <c r="L200" s="42" t="s">
        <v>8</v>
      </c>
      <c r="M200" s="229" t="s">
        <v>9</v>
      </c>
      <c r="N200" s="229"/>
      <c r="O200" s="229"/>
      <c r="P200" s="132" t="s">
        <v>10</v>
      </c>
      <c r="Q200" s="133" t="s">
        <v>1</v>
      </c>
      <c r="T200" s="24"/>
      <c r="U200" s="29"/>
      <c r="V200" s="30"/>
      <c r="X200"/>
      <c r="Y200" s="25"/>
      <c r="AD200" s="24"/>
      <c r="AE200" s="29"/>
      <c r="AF200" s="30"/>
      <c r="AH200"/>
      <c r="AI200" s="25"/>
    </row>
    <row r="201" spans="1:17" s="10" customFormat="1" ht="14.25" customHeight="1">
      <c r="A201" s="95">
        <v>1</v>
      </c>
      <c r="B201" s="96">
        <v>69</v>
      </c>
      <c r="C201" s="97" t="s">
        <v>354</v>
      </c>
      <c r="D201" s="102">
        <v>1995</v>
      </c>
      <c r="E201" s="97" t="s">
        <v>63</v>
      </c>
      <c r="F201" s="96" t="str">
        <f>CONCATENATE(I201,"",J201)</f>
        <v>58,7</v>
      </c>
      <c r="G201" s="159"/>
      <c r="H201" s="156">
        <f aca="true" t="shared" si="23" ref="H201:H213">LOOKUP(K201,$AV$2:$BD$2,$AV$1:$BD$1)</f>
        <v>1</v>
      </c>
      <c r="I201" s="157"/>
      <c r="J201" s="158" t="s">
        <v>462</v>
      </c>
      <c r="K201" s="190">
        <f aca="true" t="shared" si="24" ref="K201:K213">((I201*100)+J201)</f>
        <v>58.7</v>
      </c>
      <c r="L201" s="105" t="s">
        <v>232</v>
      </c>
      <c r="M201" s="95">
        <v>1</v>
      </c>
      <c r="N201" s="106"/>
      <c r="O201" s="106"/>
      <c r="P201" s="106"/>
      <c r="Q201" s="106"/>
    </row>
    <row r="202" spans="1:17" s="10" customFormat="1" ht="14.25" customHeight="1">
      <c r="A202" s="95">
        <v>2</v>
      </c>
      <c r="B202" s="96">
        <v>147</v>
      </c>
      <c r="C202" s="97" t="s">
        <v>372</v>
      </c>
      <c r="D202" s="102">
        <v>1984</v>
      </c>
      <c r="E202" s="97"/>
      <c r="F202" s="96" t="str">
        <f>CONCATENATE(I202,"",J202)</f>
        <v>59,4</v>
      </c>
      <c r="G202" s="159"/>
      <c r="H202" s="156">
        <f t="shared" si="23"/>
        <v>1</v>
      </c>
      <c r="I202" s="157"/>
      <c r="J202" s="158" t="s">
        <v>463</v>
      </c>
      <c r="K202" s="190">
        <f t="shared" si="24"/>
        <v>59.4</v>
      </c>
      <c r="L202" s="105" t="s">
        <v>373</v>
      </c>
      <c r="M202" s="95">
        <v>2</v>
      </c>
      <c r="N202" s="106"/>
      <c r="O202" s="106"/>
      <c r="P202" s="106"/>
      <c r="Q202" s="106"/>
    </row>
    <row r="203" spans="1:106" s="10" customFormat="1" ht="14.25" customHeight="1">
      <c r="A203" s="95">
        <v>3</v>
      </c>
      <c r="B203" s="96">
        <v>247</v>
      </c>
      <c r="C203" s="97" t="s">
        <v>360</v>
      </c>
      <c r="D203" s="102">
        <v>2002</v>
      </c>
      <c r="E203" s="97" t="s">
        <v>361</v>
      </c>
      <c r="F203" s="96" t="str">
        <f aca="true" t="shared" si="25" ref="F203:F213">CONCATENATE(I203,":",J203)</f>
        <v>1:00,8</v>
      </c>
      <c r="G203" s="159"/>
      <c r="H203" s="156">
        <f t="shared" si="23"/>
        <v>1</v>
      </c>
      <c r="I203" s="157">
        <v>1</v>
      </c>
      <c r="J203" s="158" t="s">
        <v>464</v>
      </c>
      <c r="K203" s="190">
        <f t="shared" si="24"/>
        <v>100.8</v>
      </c>
      <c r="L203" s="105" t="s">
        <v>362</v>
      </c>
      <c r="M203" s="95">
        <v>3</v>
      </c>
      <c r="N203" s="106"/>
      <c r="O203" s="106"/>
      <c r="P203" s="106"/>
      <c r="Q203" s="106"/>
      <c r="R203" s="127"/>
      <c r="S203" s="127"/>
      <c r="T203" s="128"/>
      <c r="U203" s="128"/>
      <c r="V203" s="128"/>
      <c r="W203" s="129"/>
      <c r="X203" s="130"/>
      <c r="Y203" s="130"/>
      <c r="Z203" s="127"/>
      <c r="AA203" s="127"/>
      <c r="AB203" s="127"/>
      <c r="AC203" s="127"/>
      <c r="AD203" s="128"/>
      <c r="AE203" s="128"/>
      <c r="AF203" s="128"/>
      <c r="AG203" s="129"/>
      <c r="AH203" s="130"/>
      <c r="AI203" s="130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</row>
    <row r="204" spans="1:17" s="10" customFormat="1" ht="14.25" customHeight="1">
      <c r="A204" s="95">
        <v>4</v>
      </c>
      <c r="B204" s="96">
        <v>13</v>
      </c>
      <c r="C204" s="97" t="s">
        <v>374</v>
      </c>
      <c r="D204" s="102">
        <v>2000</v>
      </c>
      <c r="E204" s="97" t="s">
        <v>63</v>
      </c>
      <c r="F204" s="96" t="str">
        <f t="shared" si="25"/>
        <v>1:01,0</v>
      </c>
      <c r="G204" s="159"/>
      <c r="H204" s="156">
        <f t="shared" si="23"/>
        <v>1</v>
      </c>
      <c r="I204" s="157">
        <v>1</v>
      </c>
      <c r="J204" s="158" t="s">
        <v>465</v>
      </c>
      <c r="K204" s="190">
        <f t="shared" si="24"/>
        <v>101</v>
      </c>
      <c r="L204" s="105" t="s">
        <v>232</v>
      </c>
      <c r="M204" s="95">
        <v>4</v>
      </c>
      <c r="N204" s="106"/>
      <c r="O204" s="106"/>
      <c r="P204" s="106"/>
      <c r="Q204" s="106"/>
    </row>
    <row r="205" spans="1:17" s="10" customFormat="1" ht="14.25" customHeight="1">
      <c r="A205" s="95">
        <v>5</v>
      </c>
      <c r="B205" s="96">
        <v>649</v>
      </c>
      <c r="C205" s="97" t="s">
        <v>344</v>
      </c>
      <c r="D205" s="102">
        <v>2001</v>
      </c>
      <c r="E205" s="97" t="s">
        <v>63</v>
      </c>
      <c r="F205" s="96" t="str">
        <f t="shared" si="25"/>
        <v>1:02,9</v>
      </c>
      <c r="G205" s="159"/>
      <c r="H205" s="156">
        <f t="shared" si="23"/>
        <v>2</v>
      </c>
      <c r="I205" s="157">
        <v>1</v>
      </c>
      <c r="J205" s="158" t="s">
        <v>466</v>
      </c>
      <c r="K205" s="190">
        <f t="shared" si="24"/>
        <v>102.9</v>
      </c>
      <c r="L205" s="105" t="s">
        <v>232</v>
      </c>
      <c r="M205" s="95">
        <v>5</v>
      </c>
      <c r="N205" s="106"/>
      <c r="O205" s="106"/>
      <c r="P205" s="106"/>
      <c r="Q205" s="106"/>
    </row>
    <row r="206" spans="1:17" s="10" customFormat="1" ht="14.25" customHeight="1">
      <c r="A206" s="95">
        <v>6</v>
      </c>
      <c r="B206" s="96">
        <v>88</v>
      </c>
      <c r="C206" s="97" t="s">
        <v>365</v>
      </c>
      <c r="D206" s="102">
        <v>2001</v>
      </c>
      <c r="E206" s="97" t="s">
        <v>63</v>
      </c>
      <c r="F206" s="96" t="str">
        <f t="shared" si="25"/>
        <v>1:03,2</v>
      </c>
      <c r="G206" s="159"/>
      <c r="H206" s="156">
        <f t="shared" si="23"/>
        <v>2</v>
      </c>
      <c r="I206" s="157">
        <v>1</v>
      </c>
      <c r="J206" s="158" t="s">
        <v>467</v>
      </c>
      <c r="K206" s="190">
        <f t="shared" si="24"/>
        <v>103.2</v>
      </c>
      <c r="L206" s="105" t="s">
        <v>232</v>
      </c>
      <c r="M206" s="95">
        <v>6</v>
      </c>
      <c r="N206" s="106"/>
      <c r="O206" s="106"/>
      <c r="P206" s="106"/>
      <c r="Q206" s="106"/>
    </row>
    <row r="207" spans="1:17" s="10" customFormat="1" ht="14.25" customHeight="1">
      <c r="A207" s="95">
        <v>7</v>
      </c>
      <c r="B207" s="96">
        <v>526</v>
      </c>
      <c r="C207" s="97" t="s">
        <v>349</v>
      </c>
      <c r="D207" s="102">
        <v>1996</v>
      </c>
      <c r="E207" s="97" t="s">
        <v>63</v>
      </c>
      <c r="F207" s="96" t="str">
        <f t="shared" si="25"/>
        <v>1:03,2</v>
      </c>
      <c r="G207" s="159"/>
      <c r="H207" s="156">
        <f t="shared" si="23"/>
        <v>2</v>
      </c>
      <c r="I207" s="157">
        <v>1</v>
      </c>
      <c r="J207" s="158" t="s">
        <v>467</v>
      </c>
      <c r="K207" s="190">
        <f t="shared" si="24"/>
        <v>103.2</v>
      </c>
      <c r="L207" s="105" t="s">
        <v>226</v>
      </c>
      <c r="M207" s="95">
        <v>1</v>
      </c>
      <c r="N207" s="106"/>
      <c r="O207" s="106"/>
      <c r="P207" s="106"/>
      <c r="Q207" s="106"/>
    </row>
    <row r="208" spans="1:17" s="10" customFormat="1" ht="14.25" customHeight="1">
      <c r="A208" s="95">
        <v>8</v>
      </c>
      <c r="B208" s="96">
        <v>157</v>
      </c>
      <c r="C208" s="97" t="s">
        <v>364</v>
      </c>
      <c r="D208" s="102">
        <v>2000</v>
      </c>
      <c r="E208" s="97" t="s">
        <v>63</v>
      </c>
      <c r="F208" s="96" t="str">
        <f t="shared" si="25"/>
        <v>1:05,7</v>
      </c>
      <c r="G208" s="159"/>
      <c r="H208" s="156">
        <f t="shared" si="23"/>
        <v>3</v>
      </c>
      <c r="I208" s="157">
        <v>1</v>
      </c>
      <c r="J208" s="158" t="s">
        <v>468</v>
      </c>
      <c r="K208" s="190">
        <f t="shared" si="24"/>
        <v>105.7</v>
      </c>
      <c r="L208" s="105" t="s">
        <v>245</v>
      </c>
      <c r="M208" s="95">
        <v>2</v>
      </c>
      <c r="N208" s="106"/>
      <c r="O208" s="106"/>
      <c r="P208" s="106"/>
      <c r="Q208" s="106"/>
    </row>
    <row r="209" spans="1:17" s="10" customFormat="1" ht="14.25" customHeight="1">
      <c r="A209" s="95">
        <v>9</v>
      </c>
      <c r="B209" s="96">
        <v>358</v>
      </c>
      <c r="C209" s="97" t="s">
        <v>377</v>
      </c>
      <c r="D209" s="102">
        <v>1995</v>
      </c>
      <c r="E209" s="97"/>
      <c r="F209" s="96" t="str">
        <f t="shared" si="25"/>
        <v>1:06,4</v>
      </c>
      <c r="G209" s="159"/>
      <c r="H209" s="156">
        <f t="shared" si="23"/>
        <v>3</v>
      </c>
      <c r="I209" s="157">
        <v>1</v>
      </c>
      <c r="J209" s="158" t="s">
        <v>469</v>
      </c>
      <c r="K209" s="190">
        <f t="shared" si="24"/>
        <v>106.4</v>
      </c>
      <c r="L209" s="105" t="s">
        <v>245</v>
      </c>
      <c r="M209" s="95">
        <v>3</v>
      </c>
      <c r="N209" s="106"/>
      <c r="O209" s="106"/>
      <c r="P209" s="106"/>
      <c r="Q209" s="106"/>
    </row>
    <row r="210" spans="1:17" s="10" customFormat="1" ht="14.25" customHeight="1">
      <c r="A210" s="95">
        <v>10</v>
      </c>
      <c r="B210" s="96">
        <v>100</v>
      </c>
      <c r="C210" s="97" t="s">
        <v>350</v>
      </c>
      <c r="D210" s="102">
        <v>2001</v>
      </c>
      <c r="E210" s="97" t="s">
        <v>63</v>
      </c>
      <c r="F210" s="96" t="str">
        <f t="shared" si="25"/>
        <v>1:06,6</v>
      </c>
      <c r="G210" s="159"/>
      <c r="H210" s="156">
        <f t="shared" si="23"/>
        <v>3</v>
      </c>
      <c r="I210" s="157">
        <v>1</v>
      </c>
      <c r="J210" s="158" t="s">
        <v>470</v>
      </c>
      <c r="K210" s="190">
        <f t="shared" si="24"/>
        <v>106.6</v>
      </c>
      <c r="L210" s="105" t="s">
        <v>296</v>
      </c>
      <c r="M210" s="95">
        <v>4</v>
      </c>
      <c r="N210" s="106"/>
      <c r="O210" s="106"/>
      <c r="P210" s="106"/>
      <c r="Q210" s="106"/>
    </row>
    <row r="211" spans="1:17" s="10" customFormat="1" ht="14.25" customHeight="1">
      <c r="A211" s="95">
        <v>11</v>
      </c>
      <c r="B211" s="96">
        <v>626</v>
      </c>
      <c r="C211" s="97" t="s">
        <v>375</v>
      </c>
      <c r="D211" s="102">
        <v>1997</v>
      </c>
      <c r="E211" s="159" t="s">
        <v>151</v>
      </c>
      <c r="F211" s="96" t="str">
        <f t="shared" si="25"/>
        <v>1:06,7</v>
      </c>
      <c r="G211" s="159"/>
      <c r="H211" s="156">
        <f t="shared" si="23"/>
        <v>3</v>
      </c>
      <c r="I211" s="157">
        <v>1</v>
      </c>
      <c r="J211" s="158" t="s">
        <v>471</v>
      </c>
      <c r="K211" s="190">
        <f t="shared" si="24"/>
        <v>106.7</v>
      </c>
      <c r="L211" s="97" t="s">
        <v>376</v>
      </c>
      <c r="M211" s="95">
        <v>5</v>
      </c>
      <c r="N211" s="106"/>
      <c r="O211" s="106"/>
      <c r="P211" s="106"/>
      <c r="Q211" s="106"/>
    </row>
    <row r="212" spans="1:17" s="10" customFormat="1" ht="14.25" customHeight="1">
      <c r="A212" s="95">
        <v>12</v>
      </c>
      <c r="B212" s="96">
        <v>267</v>
      </c>
      <c r="C212" s="97" t="s">
        <v>378</v>
      </c>
      <c r="D212" s="102">
        <v>2003</v>
      </c>
      <c r="E212" s="97" t="s">
        <v>62</v>
      </c>
      <c r="F212" s="96" t="str">
        <f t="shared" si="25"/>
        <v>1:08,9</v>
      </c>
      <c r="G212" s="159"/>
      <c r="H212" s="156">
        <f t="shared" si="23"/>
        <v>3</v>
      </c>
      <c r="I212" s="157">
        <v>1</v>
      </c>
      <c r="J212" s="158" t="s">
        <v>472</v>
      </c>
      <c r="K212" s="190">
        <f t="shared" si="24"/>
        <v>108.9</v>
      </c>
      <c r="L212" s="105" t="s">
        <v>269</v>
      </c>
      <c r="M212" s="95">
        <v>6</v>
      </c>
      <c r="N212" s="106"/>
      <c r="O212" s="106"/>
      <c r="P212" s="106"/>
      <c r="Q212" s="106"/>
    </row>
    <row r="213" spans="1:17" s="10" customFormat="1" ht="14.25" customHeight="1">
      <c r="A213" s="95">
        <v>13</v>
      </c>
      <c r="B213" s="96">
        <v>379</v>
      </c>
      <c r="C213" s="97" t="s">
        <v>348</v>
      </c>
      <c r="D213" s="102">
        <v>2000</v>
      </c>
      <c r="E213" s="97" t="s">
        <v>63</v>
      </c>
      <c r="F213" s="96" t="str">
        <f t="shared" si="25"/>
        <v>1:10,7</v>
      </c>
      <c r="G213" s="159"/>
      <c r="H213" s="156" t="str">
        <f t="shared" si="23"/>
        <v>1ю</v>
      </c>
      <c r="I213" s="157">
        <v>1</v>
      </c>
      <c r="J213" s="158" t="s">
        <v>473</v>
      </c>
      <c r="K213" s="190">
        <f t="shared" si="24"/>
        <v>110.7</v>
      </c>
      <c r="L213" s="105" t="s">
        <v>226</v>
      </c>
      <c r="M213" s="95">
        <v>7</v>
      </c>
      <c r="N213" s="106"/>
      <c r="O213" s="106"/>
      <c r="P213" s="106"/>
      <c r="Q213" s="106"/>
    </row>
    <row r="214" spans="1:30" s="38" customFormat="1" ht="15.75" customHeight="1">
      <c r="A214" s="226" t="s">
        <v>85</v>
      </c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S214" s="65"/>
      <c r="T214" s="41"/>
      <c r="AC214" s="65"/>
      <c r="AD214" s="41"/>
    </row>
    <row r="215" spans="1:30" s="38" customFormat="1" ht="15.75" customHeight="1">
      <c r="A215" s="227" t="s">
        <v>29</v>
      </c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S215" s="75"/>
      <c r="T215" s="76"/>
      <c r="AC215" s="75"/>
      <c r="AD215" s="76"/>
    </row>
    <row r="216" spans="1:32" s="45" customFormat="1" ht="26.25" customHeight="1">
      <c r="A216" s="42" t="s">
        <v>1</v>
      </c>
      <c r="B216" s="42" t="s">
        <v>11</v>
      </c>
      <c r="C216" s="42" t="s">
        <v>2</v>
      </c>
      <c r="D216" s="149" t="s">
        <v>3</v>
      </c>
      <c r="E216" s="212" t="s">
        <v>4</v>
      </c>
      <c r="F216" s="182" t="s">
        <v>5</v>
      </c>
      <c r="G216" s="181"/>
      <c r="H216" s="182" t="s">
        <v>7</v>
      </c>
      <c r="I216" s="182" t="s">
        <v>21</v>
      </c>
      <c r="J216" s="182" t="s">
        <v>20</v>
      </c>
      <c r="K216" s="62"/>
      <c r="L216" s="42" t="s">
        <v>8</v>
      </c>
      <c r="M216" s="233" t="s">
        <v>45</v>
      </c>
      <c r="N216" s="234"/>
      <c r="O216" s="235"/>
      <c r="P216" s="132" t="s">
        <v>10</v>
      </c>
      <c r="Q216" s="133" t="s">
        <v>1</v>
      </c>
      <c r="S216" s="50"/>
      <c r="T216" s="121"/>
      <c r="U216" s="49"/>
      <c r="V216" s="51"/>
      <c r="AC216" s="50"/>
      <c r="AD216" s="121"/>
      <c r="AE216" s="49"/>
      <c r="AF216" s="51"/>
    </row>
    <row r="217" spans="1:31" s="161" customFormat="1" ht="14.25" customHeight="1">
      <c r="A217" s="99">
        <v>1</v>
      </c>
      <c r="B217" s="156">
        <v>179</v>
      </c>
      <c r="C217" s="97" t="s">
        <v>379</v>
      </c>
      <c r="D217" s="102">
        <v>1998</v>
      </c>
      <c r="E217" s="159" t="s">
        <v>151</v>
      </c>
      <c r="F217" s="96" t="str">
        <f>CONCATENATE(I217,":",J217)</f>
        <v>2:15,4</v>
      </c>
      <c r="G217" s="159"/>
      <c r="H217" s="156">
        <f>LOOKUP(K217,$BF$2:$BO$2,$BF$1:$BO$1)</f>
        <v>1</v>
      </c>
      <c r="I217" s="157">
        <v>2</v>
      </c>
      <c r="J217" s="158" t="s">
        <v>525</v>
      </c>
      <c r="K217" s="190">
        <f>((I217*100)+J217)</f>
        <v>215.4</v>
      </c>
      <c r="L217" s="97" t="s">
        <v>380</v>
      </c>
      <c r="M217" s="156"/>
      <c r="N217" s="159"/>
      <c r="O217" s="159"/>
      <c r="P217" s="159"/>
      <c r="Q217" s="159"/>
      <c r="S217" s="24"/>
      <c r="U217" s="160"/>
      <c r="AC217" s="24"/>
      <c r="AE217" s="160"/>
    </row>
    <row r="218" spans="1:32" s="161" customFormat="1" ht="14.25" customHeight="1">
      <c r="A218" s="99">
        <v>2</v>
      </c>
      <c r="B218" s="156">
        <v>417</v>
      </c>
      <c r="C218" s="97" t="s">
        <v>370</v>
      </c>
      <c r="D218" s="102">
        <v>1998</v>
      </c>
      <c r="E218" s="159" t="s">
        <v>63</v>
      </c>
      <c r="F218" s="96" t="str">
        <f>CONCATENATE(I218,":",J218)</f>
        <v>2:22,6</v>
      </c>
      <c r="G218" s="159"/>
      <c r="H218" s="156">
        <f>LOOKUP(K218,$BF$2:$BO$2,$BF$1:$BO$1)</f>
        <v>1</v>
      </c>
      <c r="I218" s="157">
        <v>2</v>
      </c>
      <c r="J218" s="158" t="s">
        <v>527</v>
      </c>
      <c r="K218" s="190">
        <f>((I218*100)+J218)</f>
        <v>222.6</v>
      </c>
      <c r="L218" s="97" t="s">
        <v>245</v>
      </c>
      <c r="M218" s="156"/>
      <c r="N218" s="159"/>
      <c r="O218" s="159"/>
      <c r="P218" s="159"/>
      <c r="Q218" s="159"/>
      <c r="S218" s="163"/>
      <c r="T218" s="164"/>
      <c r="V218" s="160"/>
      <c r="AC218" s="163"/>
      <c r="AD218" s="164"/>
      <c r="AF218" s="160"/>
    </row>
    <row r="219" spans="1:32" s="161" customFormat="1" ht="14.25" customHeight="1">
      <c r="A219" s="99"/>
      <c r="B219" s="156">
        <v>100</v>
      </c>
      <c r="C219" s="97" t="s">
        <v>381</v>
      </c>
      <c r="D219" s="102">
        <v>1998</v>
      </c>
      <c r="E219" s="159" t="s">
        <v>382</v>
      </c>
      <c r="F219" s="96" t="str">
        <f>CONCATENATE(I219,"",J219)</f>
        <v>н.я.</v>
      </c>
      <c r="G219" s="159"/>
      <c r="H219" s="156"/>
      <c r="I219" s="157" t="s">
        <v>485</v>
      </c>
      <c r="J219" s="158"/>
      <c r="K219" s="190" t="e">
        <f>((I219*100)+J219)</f>
        <v>#VALUE!</v>
      </c>
      <c r="L219" s="97" t="s">
        <v>383</v>
      </c>
      <c r="M219" s="156"/>
      <c r="N219" s="159"/>
      <c r="O219" s="159"/>
      <c r="P219" s="159"/>
      <c r="Q219" s="159"/>
      <c r="R219" s="162"/>
      <c r="S219" s="163"/>
      <c r="T219" s="164"/>
      <c r="V219" s="160"/>
      <c r="AB219" s="162"/>
      <c r="AC219" s="163"/>
      <c r="AD219" s="164"/>
      <c r="AF219" s="160"/>
    </row>
    <row r="220" spans="1:30" s="38" customFormat="1" ht="15.75" customHeight="1">
      <c r="A220" s="226" t="s">
        <v>86</v>
      </c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S220" s="65"/>
      <c r="T220" s="41"/>
      <c r="AC220" s="65"/>
      <c r="AD220" s="41"/>
    </row>
    <row r="221" spans="1:30" s="38" customFormat="1" ht="15.75" customHeight="1">
      <c r="A221" s="227" t="s">
        <v>29</v>
      </c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S221" s="75"/>
      <c r="T221" s="76"/>
      <c r="AC221" s="75"/>
      <c r="AD221" s="76"/>
    </row>
    <row r="222" spans="1:32" s="45" customFormat="1" ht="26.25" customHeight="1">
      <c r="A222" s="42" t="s">
        <v>1</v>
      </c>
      <c r="B222" s="42" t="s">
        <v>11</v>
      </c>
      <c r="C222" s="42" t="s">
        <v>2</v>
      </c>
      <c r="D222" s="149" t="s">
        <v>3</v>
      </c>
      <c r="E222" s="181"/>
      <c r="F222" s="182" t="s">
        <v>5</v>
      </c>
      <c r="G222" s="181"/>
      <c r="H222" s="182" t="s">
        <v>7</v>
      </c>
      <c r="I222" s="182" t="s">
        <v>21</v>
      </c>
      <c r="J222" s="182" t="s">
        <v>20</v>
      </c>
      <c r="K222" s="62"/>
      <c r="L222" s="42" t="s">
        <v>8</v>
      </c>
      <c r="M222" s="233" t="s">
        <v>45</v>
      </c>
      <c r="N222" s="234"/>
      <c r="O222" s="235"/>
      <c r="P222" s="132" t="s">
        <v>10</v>
      </c>
      <c r="Q222" s="133" t="s">
        <v>1</v>
      </c>
      <c r="S222" s="50"/>
      <c r="T222" s="121"/>
      <c r="U222" s="49"/>
      <c r="V222" s="51"/>
      <c r="AC222" s="50"/>
      <c r="AD222" s="121"/>
      <c r="AE222" s="49"/>
      <c r="AF222" s="51"/>
    </row>
    <row r="223" spans="1:32" s="161" customFormat="1" ht="13.5" customHeight="1">
      <c r="A223" s="99">
        <v>1</v>
      </c>
      <c r="B223" s="156">
        <v>374</v>
      </c>
      <c r="C223" s="97" t="s">
        <v>387</v>
      </c>
      <c r="D223" s="102">
        <v>2000</v>
      </c>
      <c r="E223" s="159" t="s">
        <v>169</v>
      </c>
      <c r="F223" s="96" t="str">
        <f aca="true" t="shared" si="26" ref="F223:F228">CONCATENATE(I223,":",J223)</f>
        <v>2:14,4</v>
      </c>
      <c r="G223" s="159"/>
      <c r="H223" s="156">
        <f>LOOKUP(K223,$BF$2:$BO$2,$BF$1:$BO$1)</f>
        <v>1</v>
      </c>
      <c r="I223" s="157">
        <v>2</v>
      </c>
      <c r="J223" s="158" t="s">
        <v>524</v>
      </c>
      <c r="K223" s="190">
        <f aca="true" t="shared" si="27" ref="K223:K228">((I223*100)+J223)</f>
        <v>214.4</v>
      </c>
      <c r="L223" s="97" t="s">
        <v>388</v>
      </c>
      <c r="M223" s="156"/>
      <c r="N223" s="159"/>
      <c r="O223" s="159"/>
      <c r="P223" s="159"/>
      <c r="Q223" s="159"/>
      <c r="S223" s="163"/>
      <c r="T223" s="164"/>
      <c r="V223" s="160"/>
      <c r="AC223" s="163"/>
      <c r="AD223" s="164"/>
      <c r="AF223" s="160"/>
    </row>
    <row r="224" spans="1:32" s="161" customFormat="1" ht="13.5" customHeight="1">
      <c r="A224" s="99">
        <v>2</v>
      </c>
      <c r="B224" s="156">
        <v>147</v>
      </c>
      <c r="C224" s="97" t="s">
        <v>372</v>
      </c>
      <c r="D224" s="102">
        <v>1984</v>
      </c>
      <c r="E224" s="159"/>
      <c r="F224" s="96" t="str">
        <f t="shared" si="26"/>
        <v>2:16,3</v>
      </c>
      <c r="G224" s="159"/>
      <c r="H224" s="156">
        <f>LOOKUP(K224,$BF$2:$BO$2,$BF$1:$BO$1)</f>
        <v>1</v>
      </c>
      <c r="I224" s="157">
        <v>2</v>
      </c>
      <c r="J224" s="158" t="s">
        <v>526</v>
      </c>
      <c r="K224" s="190">
        <f t="shared" si="27"/>
        <v>216.3</v>
      </c>
      <c r="L224" s="97" t="s">
        <v>373</v>
      </c>
      <c r="M224" s="156"/>
      <c r="N224" s="159"/>
      <c r="O224" s="159"/>
      <c r="P224" s="159"/>
      <c r="Q224" s="159"/>
      <c r="S224" s="163"/>
      <c r="T224" s="164"/>
      <c r="V224" s="160"/>
      <c r="AC224" s="163"/>
      <c r="AD224" s="164"/>
      <c r="AF224" s="160"/>
    </row>
    <row r="225" spans="1:32" s="161" customFormat="1" ht="13.5" customHeight="1">
      <c r="A225" s="99">
        <v>3</v>
      </c>
      <c r="B225" s="156">
        <v>268</v>
      </c>
      <c r="C225" s="97" t="s">
        <v>389</v>
      </c>
      <c r="D225" s="102">
        <v>2001</v>
      </c>
      <c r="E225" s="159" t="s">
        <v>62</v>
      </c>
      <c r="F225" s="96" t="str">
        <f t="shared" si="26"/>
        <v>2:39,9</v>
      </c>
      <c r="G225" s="159"/>
      <c r="H225" s="156">
        <f>LOOKUP(K225,$BF$2:$BO$2,$BF$1:$BO$1)</f>
        <v>3</v>
      </c>
      <c r="I225" s="157">
        <v>2</v>
      </c>
      <c r="J225" s="158" t="s">
        <v>528</v>
      </c>
      <c r="K225" s="190">
        <f t="shared" si="27"/>
        <v>239.9</v>
      </c>
      <c r="L225" s="97" t="s">
        <v>269</v>
      </c>
      <c r="M225" s="156"/>
      <c r="N225" s="159"/>
      <c r="O225" s="159"/>
      <c r="P225" s="159"/>
      <c r="Q225" s="159"/>
      <c r="S225" s="163"/>
      <c r="T225" s="26"/>
      <c r="V225" s="160"/>
      <c r="AC225" s="163"/>
      <c r="AD225" s="26"/>
      <c r="AF225" s="160"/>
    </row>
    <row r="226" spans="1:32" s="161" customFormat="1" ht="13.5" customHeight="1">
      <c r="A226" s="99">
        <v>4</v>
      </c>
      <c r="B226" s="156">
        <v>267</v>
      </c>
      <c r="C226" s="97" t="s">
        <v>378</v>
      </c>
      <c r="D226" s="102">
        <v>2003</v>
      </c>
      <c r="E226" s="159" t="s">
        <v>62</v>
      </c>
      <c r="F226" s="96" t="str">
        <f t="shared" si="26"/>
        <v>2:40,1</v>
      </c>
      <c r="G226" s="159"/>
      <c r="H226" s="156">
        <f>LOOKUP(K226,$BF$2:$BO$2,$BF$1:$BO$1)</f>
        <v>3</v>
      </c>
      <c r="I226" s="157">
        <v>2</v>
      </c>
      <c r="J226" s="158" t="s">
        <v>529</v>
      </c>
      <c r="K226" s="190">
        <f t="shared" si="27"/>
        <v>240.1</v>
      </c>
      <c r="L226" s="97" t="s">
        <v>269</v>
      </c>
      <c r="M226" s="156"/>
      <c r="N226" s="159"/>
      <c r="O226" s="159"/>
      <c r="P226" s="159"/>
      <c r="Q226" s="159"/>
      <c r="S226" s="163"/>
      <c r="T226" s="26"/>
      <c r="V226" s="160"/>
      <c r="AC226" s="163"/>
      <c r="AD226" s="26"/>
      <c r="AF226" s="160"/>
    </row>
    <row r="227" spans="1:32" s="161" customFormat="1" ht="13.5" customHeight="1">
      <c r="A227" s="99">
        <v>5</v>
      </c>
      <c r="B227" s="156">
        <v>626</v>
      </c>
      <c r="C227" s="97" t="s">
        <v>375</v>
      </c>
      <c r="D227" s="102">
        <v>1997</v>
      </c>
      <c r="E227" s="159" t="s">
        <v>151</v>
      </c>
      <c r="F227" s="96" t="str">
        <f t="shared" si="26"/>
        <v>2:45,0</v>
      </c>
      <c r="G227" s="159"/>
      <c r="H227" s="156">
        <f>LOOKUP(K227,$BF$2:$BO$2,$BF$1:$BO$1)</f>
        <v>3</v>
      </c>
      <c r="I227" s="157">
        <v>2</v>
      </c>
      <c r="J227" s="158" t="s">
        <v>530</v>
      </c>
      <c r="K227" s="190">
        <f t="shared" si="27"/>
        <v>245</v>
      </c>
      <c r="L227" s="97" t="s">
        <v>376</v>
      </c>
      <c r="M227" s="156"/>
      <c r="N227" s="159"/>
      <c r="O227" s="159"/>
      <c r="P227" s="159"/>
      <c r="Q227" s="159"/>
      <c r="R227" s="162"/>
      <c r="S227" s="163"/>
      <c r="T227" s="164"/>
      <c r="V227" s="160"/>
      <c r="AB227" s="162"/>
      <c r="AC227" s="163"/>
      <c r="AD227" s="164"/>
      <c r="AF227" s="160"/>
    </row>
    <row r="228" spans="1:31" s="161" customFormat="1" ht="13.5" customHeight="1">
      <c r="A228" s="99"/>
      <c r="B228" s="156">
        <v>35</v>
      </c>
      <c r="C228" s="97" t="s">
        <v>385</v>
      </c>
      <c r="D228" s="102">
        <v>1992</v>
      </c>
      <c r="E228" s="159" t="s">
        <v>151</v>
      </c>
      <c r="F228" s="96" t="str">
        <f t="shared" si="26"/>
        <v>н.я.:</v>
      </c>
      <c r="G228" s="159"/>
      <c r="H228" s="156"/>
      <c r="I228" s="157" t="s">
        <v>485</v>
      </c>
      <c r="J228" s="158"/>
      <c r="K228" s="190" t="e">
        <f t="shared" si="27"/>
        <v>#VALUE!</v>
      </c>
      <c r="L228" s="97" t="s">
        <v>386</v>
      </c>
      <c r="M228" s="156"/>
      <c r="N228" s="159"/>
      <c r="O228" s="159"/>
      <c r="P228" s="159"/>
      <c r="Q228" s="159"/>
      <c r="S228" s="24"/>
      <c r="U228" s="160"/>
      <c r="AC228" s="24"/>
      <c r="AE228" s="160"/>
    </row>
    <row r="229" spans="1:30" s="38" customFormat="1" ht="15.75" customHeight="1">
      <c r="A229" s="226" t="s">
        <v>503</v>
      </c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S229" s="65"/>
      <c r="T229" s="41"/>
      <c r="AC229" s="65"/>
      <c r="AD229" s="41"/>
    </row>
    <row r="230" spans="1:30" s="38" customFormat="1" ht="15.75" customHeight="1">
      <c r="A230" s="227" t="s">
        <v>30</v>
      </c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S230" s="75"/>
      <c r="T230" s="76"/>
      <c r="AC230" s="75"/>
      <c r="AD230" s="76"/>
    </row>
    <row r="231" spans="1:32" s="45" customFormat="1" ht="26.25" customHeight="1">
      <c r="A231" s="42" t="s">
        <v>1</v>
      </c>
      <c r="B231" s="42" t="s">
        <v>11</v>
      </c>
      <c r="C231" s="42" t="s">
        <v>2</v>
      </c>
      <c r="D231" s="149" t="s">
        <v>3</v>
      </c>
      <c r="E231" s="181"/>
      <c r="F231" s="182" t="s">
        <v>5</v>
      </c>
      <c r="G231" s="181"/>
      <c r="H231" s="182" t="s">
        <v>7</v>
      </c>
      <c r="I231" s="182" t="s">
        <v>21</v>
      </c>
      <c r="J231" s="182" t="s">
        <v>20</v>
      </c>
      <c r="K231" s="62"/>
      <c r="L231" s="42" t="s">
        <v>8</v>
      </c>
      <c r="M231" s="233" t="s">
        <v>45</v>
      </c>
      <c r="N231" s="234"/>
      <c r="O231" s="235"/>
      <c r="P231" s="132" t="s">
        <v>10</v>
      </c>
      <c r="Q231" s="133" t="s">
        <v>1</v>
      </c>
      <c r="S231" s="50"/>
      <c r="T231" s="121"/>
      <c r="U231" s="49"/>
      <c r="V231" s="51"/>
      <c r="AC231" s="50"/>
      <c r="AD231" s="121"/>
      <c r="AE231" s="49"/>
      <c r="AF231" s="51"/>
    </row>
    <row r="232" spans="1:32" s="161" customFormat="1" ht="16.5" customHeight="1">
      <c r="A232" s="99">
        <v>1</v>
      </c>
      <c r="B232" s="156">
        <v>179</v>
      </c>
      <c r="C232" s="97" t="s">
        <v>379</v>
      </c>
      <c r="D232" s="102">
        <v>1998</v>
      </c>
      <c r="E232" s="159" t="s">
        <v>151</v>
      </c>
      <c r="F232" s="96" t="str">
        <f>CONCATENATE(I232,":",J232)</f>
        <v>4:53,7</v>
      </c>
      <c r="G232" s="159"/>
      <c r="H232" s="156">
        <f>LOOKUP(K232,$BQ$2:$BZ$2,$BQ$1:$BZ$1)</f>
        <v>1</v>
      </c>
      <c r="I232" s="157">
        <v>4</v>
      </c>
      <c r="J232" s="158" t="s">
        <v>476</v>
      </c>
      <c r="K232" s="190">
        <f>((I232*100)+J232)</f>
        <v>453.7</v>
      </c>
      <c r="L232" s="97" t="s">
        <v>380</v>
      </c>
      <c r="M232" s="156"/>
      <c r="N232" s="159"/>
      <c r="O232" s="159"/>
      <c r="P232" s="159"/>
      <c r="Q232" s="159"/>
      <c r="R232" s="162"/>
      <c r="S232" s="163"/>
      <c r="T232" s="164"/>
      <c r="V232" s="160"/>
      <c r="AB232" s="162"/>
      <c r="AC232" s="163"/>
      <c r="AD232" s="164"/>
      <c r="AF232" s="160"/>
    </row>
    <row r="233" spans="1:32" s="161" customFormat="1" ht="14.25" customHeight="1">
      <c r="A233" s="99">
        <v>2</v>
      </c>
      <c r="B233" s="156">
        <v>97</v>
      </c>
      <c r="C233" s="97" t="s">
        <v>391</v>
      </c>
      <c r="D233" s="102">
        <v>1998</v>
      </c>
      <c r="E233" s="159" t="s">
        <v>238</v>
      </c>
      <c r="F233" s="96" t="str">
        <f>CONCATENATE(I233,":",J233)</f>
        <v>5:28,8</v>
      </c>
      <c r="G233" s="159"/>
      <c r="H233" s="156">
        <f>LOOKUP(K233,$BQ$2:$BZ$2,$BQ$1:$BZ$1)</f>
        <v>3</v>
      </c>
      <c r="I233" s="157">
        <v>5</v>
      </c>
      <c r="J233" s="158" t="s">
        <v>502</v>
      </c>
      <c r="K233" s="190">
        <f>((I233*100)+J233)</f>
        <v>528.8</v>
      </c>
      <c r="L233" s="97" t="s">
        <v>392</v>
      </c>
      <c r="M233" s="156"/>
      <c r="N233" s="159"/>
      <c r="O233" s="159"/>
      <c r="P233" s="159"/>
      <c r="Q233" s="159"/>
      <c r="S233" s="163"/>
      <c r="T233" s="164"/>
      <c r="V233" s="160"/>
      <c r="AC233" s="163"/>
      <c r="AD233" s="164"/>
      <c r="AF233" s="160"/>
    </row>
    <row r="234" spans="1:32" s="161" customFormat="1" ht="14.25" customHeight="1">
      <c r="A234" s="99">
        <v>3</v>
      </c>
      <c r="B234" s="156">
        <v>282</v>
      </c>
      <c r="C234" s="97" t="s">
        <v>384</v>
      </c>
      <c r="D234" s="102">
        <v>1999</v>
      </c>
      <c r="E234" s="97" t="s">
        <v>64</v>
      </c>
      <c r="F234" s="96" t="str">
        <f>CONCATENATE(I234,":",J234)</f>
        <v>5:38,8</v>
      </c>
      <c r="G234" s="159"/>
      <c r="H234" s="156">
        <f>LOOKUP(K234,$BQ$2:$BZ$2,$BQ$1:$BZ$1)</f>
        <v>3</v>
      </c>
      <c r="I234" s="157">
        <v>5</v>
      </c>
      <c r="J234" s="158" t="s">
        <v>501</v>
      </c>
      <c r="K234" s="190">
        <f>((I234*100)+J234)</f>
        <v>538.8</v>
      </c>
      <c r="L234" s="105" t="s">
        <v>236</v>
      </c>
      <c r="M234" s="156"/>
      <c r="N234" s="159"/>
      <c r="O234" s="159"/>
      <c r="P234" s="159"/>
      <c r="Q234" s="159"/>
      <c r="S234" s="163"/>
      <c r="T234" s="164"/>
      <c r="V234" s="160"/>
      <c r="AC234" s="163"/>
      <c r="AD234" s="164"/>
      <c r="AF234" s="160"/>
    </row>
    <row r="235" spans="1:30" s="38" customFormat="1" ht="15.75" customHeight="1">
      <c r="A235" s="226" t="s">
        <v>390</v>
      </c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S235" s="65"/>
      <c r="T235" s="41"/>
      <c r="AC235" s="65"/>
      <c r="AD235" s="41"/>
    </row>
    <row r="236" spans="1:30" s="38" customFormat="1" ht="15.75" customHeight="1">
      <c r="A236" s="227" t="s">
        <v>30</v>
      </c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S236" s="75"/>
      <c r="T236" s="76"/>
      <c r="AC236" s="75"/>
      <c r="AD236" s="76"/>
    </row>
    <row r="237" spans="1:32" s="45" customFormat="1" ht="26.25" customHeight="1">
      <c r="A237" s="42" t="s">
        <v>1</v>
      </c>
      <c r="B237" s="42" t="s">
        <v>11</v>
      </c>
      <c r="C237" s="42" t="s">
        <v>2</v>
      </c>
      <c r="D237" s="149" t="s">
        <v>3</v>
      </c>
      <c r="E237" s="181"/>
      <c r="F237" s="182" t="s">
        <v>5</v>
      </c>
      <c r="G237" s="181"/>
      <c r="H237" s="182" t="s">
        <v>7</v>
      </c>
      <c r="I237" s="182" t="s">
        <v>21</v>
      </c>
      <c r="J237" s="182" t="s">
        <v>20</v>
      </c>
      <c r="K237" s="62"/>
      <c r="L237" s="42" t="s">
        <v>8</v>
      </c>
      <c r="M237" s="233" t="s">
        <v>45</v>
      </c>
      <c r="N237" s="234"/>
      <c r="O237" s="235"/>
      <c r="P237" s="132" t="s">
        <v>10</v>
      </c>
      <c r="Q237" s="133" t="s">
        <v>1</v>
      </c>
      <c r="S237" s="50"/>
      <c r="T237" s="121"/>
      <c r="U237" s="49"/>
      <c r="V237" s="51"/>
      <c r="AC237" s="50"/>
      <c r="AD237" s="121"/>
      <c r="AE237" s="49"/>
      <c r="AF237" s="51"/>
    </row>
    <row r="238" spans="1:31" s="161" customFormat="1" ht="16.5" customHeight="1">
      <c r="A238" s="99">
        <v>1</v>
      </c>
      <c r="B238" s="156">
        <v>35</v>
      </c>
      <c r="C238" s="97" t="s">
        <v>385</v>
      </c>
      <c r="D238" s="102">
        <v>1992</v>
      </c>
      <c r="E238" s="159" t="s">
        <v>151</v>
      </c>
      <c r="F238" s="96" t="str">
        <f>CONCATENATE(I238,":",J238)</f>
        <v>4:31,6</v>
      </c>
      <c r="G238" s="159"/>
      <c r="H238" s="156" t="str">
        <f>LOOKUP(K238,$BQ$2:$BZ$2,$BQ$1:$BZ$1)</f>
        <v>КМС</v>
      </c>
      <c r="I238" s="157">
        <v>4</v>
      </c>
      <c r="J238" s="158" t="s">
        <v>500</v>
      </c>
      <c r="K238" s="190">
        <f>((I238*100)+J238)</f>
        <v>431.6</v>
      </c>
      <c r="L238" s="97" t="s">
        <v>386</v>
      </c>
      <c r="M238" s="156"/>
      <c r="N238" s="159"/>
      <c r="O238" s="159"/>
      <c r="P238" s="159"/>
      <c r="Q238" s="159"/>
      <c r="S238" s="24"/>
      <c r="U238" s="160"/>
      <c r="AC238" s="24"/>
      <c r="AE238" s="160"/>
    </row>
    <row r="239" spans="1:30" s="38" customFormat="1" ht="15.75" customHeight="1">
      <c r="A239" s="226" t="s">
        <v>85</v>
      </c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S239" s="65"/>
      <c r="T239" s="41"/>
      <c r="AC239" s="65"/>
      <c r="AD239" s="41"/>
    </row>
    <row r="240" spans="1:30" s="38" customFormat="1" ht="15.75" customHeight="1">
      <c r="A240" s="227" t="s">
        <v>40</v>
      </c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S240" s="75"/>
      <c r="T240" s="76"/>
      <c r="AC240" s="75"/>
      <c r="AD240" s="76"/>
    </row>
    <row r="241" spans="1:32" s="45" customFormat="1" ht="26.25" customHeight="1">
      <c r="A241" s="42" t="s">
        <v>1</v>
      </c>
      <c r="B241" s="42" t="s">
        <v>11</v>
      </c>
      <c r="C241" s="42" t="s">
        <v>2</v>
      </c>
      <c r="D241" s="149" t="s">
        <v>3</v>
      </c>
      <c r="E241" s="181"/>
      <c r="F241" s="182" t="s">
        <v>5</v>
      </c>
      <c r="G241" s="181"/>
      <c r="H241" s="182" t="s">
        <v>7</v>
      </c>
      <c r="I241" s="182" t="s">
        <v>21</v>
      </c>
      <c r="J241" s="182" t="s">
        <v>20</v>
      </c>
      <c r="K241" s="62"/>
      <c r="L241" s="42" t="s">
        <v>8</v>
      </c>
      <c r="M241" s="233" t="s">
        <v>45</v>
      </c>
      <c r="N241" s="234"/>
      <c r="O241" s="235"/>
      <c r="P241" s="132" t="s">
        <v>10</v>
      </c>
      <c r="Q241" s="133" t="s">
        <v>1</v>
      </c>
      <c r="S241" s="50"/>
      <c r="T241" s="121"/>
      <c r="U241" s="49"/>
      <c r="V241" s="51"/>
      <c r="AC241" s="50"/>
      <c r="AD241" s="121"/>
      <c r="AE241" s="49"/>
      <c r="AF241" s="51"/>
    </row>
    <row r="242" spans="1:31" s="161" customFormat="1" ht="16.5" customHeight="1">
      <c r="A242" s="99">
        <v>1</v>
      </c>
      <c r="B242" s="156">
        <v>97</v>
      </c>
      <c r="C242" s="97" t="s">
        <v>391</v>
      </c>
      <c r="D242" s="102">
        <v>1998</v>
      </c>
      <c r="E242" s="159" t="s">
        <v>238</v>
      </c>
      <c r="F242" s="96" t="str">
        <f>CONCATENATE(I242,":",J242)</f>
        <v>11:17,6</v>
      </c>
      <c r="G242" s="159"/>
      <c r="H242" s="156">
        <f>LOOKUP(K242,$CB$2:$CK$2,$CB$1:$CK$1)</f>
        <v>2</v>
      </c>
      <c r="I242" s="157">
        <v>11</v>
      </c>
      <c r="J242" s="158" t="s">
        <v>541</v>
      </c>
      <c r="K242" s="190">
        <f>((I242*100)+J242)</f>
        <v>1117.6</v>
      </c>
      <c r="L242" s="97" t="s">
        <v>392</v>
      </c>
      <c r="M242" s="156"/>
      <c r="N242" s="159"/>
      <c r="O242" s="159"/>
      <c r="P242" s="159"/>
      <c r="Q242" s="159"/>
      <c r="S242" s="24"/>
      <c r="U242" s="160"/>
      <c r="AC242" s="24"/>
      <c r="AE242" s="160"/>
    </row>
    <row r="243" spans="1:13" s="184" customFormat="1" ht="12.75">
      <c r="A243" s="57"/>
      <c r="B243" s="183"/>
      <c r="D243" s="185"/>
      <c r="E243" s="186"/>
      <c r="F243" s="69"/>
      <c r="G243" s="69"/>
      <c r="H243" s="74"/>
      <c r="I243" s="69"/>
      <c r="J243" s="57"/>
      <c r="K243" s="69"/>
      <c r="M243" s="57"/>
    </row>
    <row r="244" spans="1:13" s="184" customFormat="1" ht="12.75">
      <c r="A244" s="57"/>
      <c r="B244" s="183"/>
      <c r="D244" s="185"/>
      <c r="E244" s="186"/>
      <c r="F244" s="69"/>
      <c r="G244" s="69"/>
      <c r="H244" s="74"/>
      <c r="I244" s="69"/>
      <c r="J244" s="57"/>
      <c r="K244" s="69"/>
      <c r="M244" s="57"/>
    </row>
    <row r="245" spans="1:13" s="184" customFormat="1" ht="12.75">
      <c r="A245" s="57"/>
      <c r="B245" s="183"/>
      <c r="D245" s="185"/>
      <c r="E245" s="186"/>
      <c r="F245" s="69"/>
      <c r="G245" s="69"/>
      <c r="H245" s="74"/>
      <c r="I245" s="69"/>
      <c r="J245" s="57"/>
      <c r="K245" s="69"/>
      <c r="M245" s="57"/>
    </row>
    <row r="246" spans="1:13" s="184" customFormat="1" ht="12.75">
      <c r="A246" s="57"/>
      <c r="B246" s="183"/>
      <c r="D246" s="185"/>
      <c r="E246" s="186"/>
      <c r="F246" s="69"/>
      <c r="G246" s="69"/>
      <c r="H246" s="74"/>
      <c r="I246" s="69"/>
      <c r="J246" s="57"/>
      <c r="K246" s="69"/>
      <c r="M246" s="57"/>
    </row>
    <row r="247" spans="1:13" s="184" customFormat="1" ht="12.75">
      <c r="A247" s="57"/>
      <c r="B247" s="183"/>
      <c r="D247" s="185"/>
      <c r="E247" s="186"/>
      <c r="F247" s="69"/>
      <c r="G247" s="69"/>
      <c r="H247" s="74"/>
      <c r="I247" s="69"/>
      <c r="J247" s="57"/>
      <c r="K247" s="69"/>
      <c r="M247" s="57"/>
    </row>
    <row r="248" spans="1:13" s="184" customFormat="1" ht="12.75">
      <c r="A248" s="57"/>
      <c r="B248" s="183"/>
      <c r="D248" s="185"/>
      <c r="E248" s="186"/>
      <c r="F248" s="69"/>
      <c r="G248" s="69"/>
      <c r="H248" s="74"/>
      <c r="I248" s="69"/>
      <c r="J248" s="57"/>
      <c r="K248" s="69"/>
      <c r="M248" s="57"/>
    </row>
    <row r="249" spans="1:13" s="184" customFormat="1" ht="12.75">
      <c r="A249" s="57"/>
      <c r="B249" s="183"/>
      <c r="D249" s="185"/>
      <c r="E249" s="186"/>
      <c r="F249" s="69"/>
      <c r="G249" s="69"/>
      <c r="H249" s="57"/>
      <c r="I249" s="69"/>
      <c r="J249" s="57"/>
      <c r="K249" s="69"/>
      <c r="M249" s="57"/>
    </row>
    <row r="250" spans="1:13" s="184" customFormat="1" ht="12.75">
      <c r="A250" s="57"/>
      <c r="B250" s="183"/>
      <c r="D250" s="185"/>
      <c r="E250" s="186"/>
      <c r="F250" s="69"/>
      <c r="G250" s="69"/>
      <c r="H250" s="57"/>
      <c r="I250" s="69"/>
      <c r="J250" s="57"/>
      <c r="K250" s="69"/>
      <c r="M250" s="57"/>
    </row>
  </sheetData>
  <sheetProtection/>
  <mergeCells count="47">
    <mergeCell ref="M222:O222"/>
    <mergeCell ref="M231:O231"/>
    <mergeCell ref="A239:P239"/>
    <mergeCell ref="A240:P240"/>
    <mergeCell ref="M241:O241"/>
    <mergeCell ref="A236:P236"/>
    <mergeCell ref="M237:O237"/>
    <mergeCell ref="A235:P235"/>
    <mergeCell ref="M200:O200"/>
    <mergeCell ref="A214:P214"/>
    <mergeCell ref="A215:P215"/>
    <mergeCell ref="M216:O216"/>
    <mergeCell ref="A220:P220"/>
    <mergeCell ref="A221:P221"/>
    <mergeCell ref="A190:Q190"/>
    <mergeCell ref="A191:Q191"/>
    <mergeCell ref="M24:O24"/>
    <mergeCell ref="A99:Q99"/>
    <mergeCell ref="A100:Q100"/>
    <mergeCell ref="M101:O101"/>
    <mergeCell ref="A114:Q114"/>
    <mergeCell ref="AV3:BD3"/>
    <mergeCell ref="BF3:BO3"/>
    <mergeCell ref="AL3:AT3"/>
    <mergeCell ref="AB3:AJ3"/>
    <mergeCell ref="A23:Q23"/>
    <mergeCell ref="M116:O116"/>
    <mergeCell ref="M192:O192"/>
    <mergeCell ref="M9:O9"/>
    <mergeCell ref="A22:Q22"/>
    <mergeCell ref="A1:Q1"/>
    <mergeCell ref="A2:Q2"/>
    <mergeCell ref="A8:Q8"/>
    <mergeCell ref="A7:Q7"/>
    <mergeCell ref="D5:K5"/>
    <mergeCell ref="L5:Q5"/>
    <mergeCell ref="A4:Q4"/>
    <mergeCell ref="CV3:DB3"/>
    <mergeCell ref="A198:Q198"/>
    <mergeCell ref="A199:Q199"/>
    <mergeCell ref="A229:P229"/>
    <mergeCell ref="A230:P230"/>
    <mergeCell ref="CM3:CT3"/>
    <mergeCell ref="CB3:CK3"/>
    <mergeCell ref="R3:Z3"/>
    <mergeCell ref="BQ3:BZ3"/>
    <mergeCell ref="A115:Q115"/>
  </mergeCells>
  <printOptions horizontalCentered="1"/>
  <pageMargins left="0.15748031496062992" right="0.1968503937007874" top="0.15748031496062992" bottom="0.15748031496062992" header="0.15748031496062992" footer="0.1968503937007874"/>
  <pageSetup fitToHeight="7" horizontalDpi="600" verticalDpi="600" orientation="portrait" paperSize="9" scale="87" r:id="rId1"/>
  <rowBreaks count="1" manualBreakCount="1">
    <brk id="19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66"/>
  <sheetViews>
    <sheetView view="pageBreakPreview" zoomScaleSheetLayoutView="100" zoomScalePageLayoutView="0" workbookViewId="0" topLeftCell="A4">
      <selection activeCell="N14" sqref="N14"/>
    </sheetView>
  </sheetViews>
  <sheetFormatPr defaultColWidth="9.00390625" defaultRowHeight="12.75"/>
  <cols>
    <col min="1" max="1" width="4.25390625" style="3" customWidth="1"/>
    <col min="2" max="2" width="6.00390625" style="33" customWidth="1"/>
    <col min="3" max="3" width="28.25390625" style="2" customWidth="1"/>
    <col min="4" max="4" width="8.375" style="4" customWidth="1"/>
    <col min="5" max="5" width="22.00390625" style="6" customWidth="1"/>
    <col min="6" max="6" width="6.00390625" style="66" customWidth="1"/>
    <col min="7" max="7" width="6.00390625" style="66" hidden="1" customWidth="1"/>
    <col min="8" max="8" width="7.25390625" style="3" hidden="1" customWidth="1"/>
    <col min="9" max="9" width="6.625" style="60" hidden="1" customWidth="1"/>
    <col min="10" max="10" width="5.875" style="3" hidden="1" customWidth="1"/>
    <col min="11" max="11" width="5.875" style="60" hidden="1" customWidth="1"/>
    <col min="12" max="12" width="35.00390625" style="2" hidden="1" customWidth="1"/>
    <col min="13" max="13" width="6.625" style="2" hidden="1" customWidth="1"/>
    <col min="14" max="15" width="6.625" style="2" customWidth="1"/>
    <col min="16" max="16" width="6.75390625" style="2" customWidth="1"/>
    <col min="17" max="17" width="4.625" style="2" customWidth="1"/>
    <col min="18" max="89" width="4.75390625" style="2" customWidth="1"/>
    <col min="90" max="16384" width="9.125" style="2" customWidth="1"/>
  </cols>
  <sheetData>
    <row r="1" spans="1:26" ht="15" customHeight="1">
      <c r="A1" s="225" t="str">
        <f>ДЕВУШКИ!A1:Q1</f>
        <v>Министерство физической культуры и спорта Пензенской области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32" t="s">
        <v>12</v>
      </c>
      <c r="S1" s="32" t="s">
        <v>12</v>
      </c>
      <c r="T1" s="91">
        <v>1</v>
      </c>
      <c r="U1" s="91">
        <v>2</v>
      </c>
      <c r="V1" s="92">
        <v>3</v>
      </c>
      <c r="W1" s="32" t="s">
        <v>16</v>
      </c>
      <c r="X1" s="93" t="s">
        <v>17</v>
      </c>
      <c r="Y1" s="94" t="s">
        <v>18</v>
      </c>
      <c r="Z1" s="32" t="s">
        <v>19</v>
      </c>
    </row>
    <row r="2" spans="1:26" ht="15" customHeight="1">
      <c r="A2" s="230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122">
        <v>6</v>
      </c>
      <c r="S2" s="122">
        <v>7.5</v>
      </c>
      <c r="T2" s="122">
        <v>7.7</v>
      </c>
      <c r="U2" s="122">
        <v>8.1</v>
      </c>
      <c r="V2" s="123">
        <v>8.5</v>
      </c>
      <c r="W2" s="122">
        <v>9</v>
      </c>
      <c r="X2" s="123">
        <v>9.5</v>
      </c>
      <c r="Y2" s="123">
        <v>10</v>
      </c>
      <c r="Z2" s="122">
        <v>10.6</v>
      </c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2"/>
      <c r="S3" s="122"/>
      <c r="T3" s="122"/>
      <c r="U3" s="122"/>
      <c r="V3" s="123"/>
      <c r="W3" s="122"/>
      <c r="X3" s="123"/>
      <c r="Y3" s="123"/>
      <c r="Z3" s="122"/>
    </row>
    <row r="4" spans="1:25" ht="45.75" customHeight="1">
      <c r="A4" s="232" t="str">
        <f>ДЕВУШКИ!A4:Q4</f>
        <v>РЕЗУЛЬТАТЫ
Чемпионата и Первенства области по легкой атлетике среди юниорок и юниоров 1998-99г.р.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T4" s="70"/>
      <c r="U4" s="28"/>
      <c r="V4" s="31"/>
      <c r="W4" s="6"/>
      <c r="X4"/>
      <c r="Y4" s="25"/>
    </row>
    <row r="5" spans="3:97" ht="15" customHeight="1">
      <c r="C5" s="5" t="s">
        <v>0</v>
      </c>
      <c r="D5" s="231" t="s">
        <v>54</v>
      </c>
      <c r="E5" s="231"/>
      <c r="F5" s="231"/>
      <c r="G5" s="231"/>
      <c r="H5" s="231"/>
      <c r="I5" s="61"/>
      <c r="J5" s="18"/>
      <c r="K5" s="61"/>
      <c r="L5" s="231" t="str">
        <f>ДЕВУШКИ!L5:Q5</f>
        <v>19-20 июня 2017г</v>
      </c>
      <c r="M5" s="231"/>
      <c r="N5" s="231"/>
      <c r="O5" s="231"/>
      <c r="P5" s="231"/>
      <c r="Q5" s="231"/>
      <c r="Y5" s="88"/>
      <c r="Z5" s="89"/>
      <c r="AA5" s="88"/>
      <c r="AB5" s="88"/>
      <c r="AC5" s="88"/>
      <c r="AD5" s="89"/>
      <c r="AE5" s="88"/>
      <c r="AF5" s="88"/>
      <c r="AG5" s="89"/>
      <c r="AH5" s="88"/>
      <c r="AI5" s="88"/>
      <c r="AJ5" s="89"/>
      <c r="AK5" s="88"/>
      <c r="AL5" s="88"/>
      <c r="AM5" s="89"/>
      <c r="AN5" s="88"/>
      <c r="AO5" s="88"/>
      <c r="AP5" s="89"/>
      <c r="AQ5" s="88"/>
      <c r="AR5" s="88"/>
      <c r="AS5" s="89"/>
      <c r="AT5" s="88"/>
      <c r="AU5" s="88"/>
      <c r="AV5" s="89"/>
      <c r="AW5" s="88"/>
      <c r="AX5" s="88"/>
      <c r="AY5" s="89"/>
      <c r="AZ5" s="88"/>
      <c r="BA5" s="88"/>
      <c r="BB5" s="89"/>
      <c r="BC5" s="88"/>
      <c r="BD5" s="88"/>
      <c r="BE5" s="89"/>
      <c r="BF5" s="88"/>
      <c r="BG5" s="88"/>
      <c r="BH5" s="89"/>
      <c r="BI5" s="88"/>
      <c r="BJ5" s="88"/>
      <c r="BK5" s="89"/>
      <c r="BL5" s="88"/>
      <c r="BM5" s="88"/>
      <c r="BN5" s="89"/>
      <c r="BO5" s="88"/>
      <c r="BP5" s="88"/>
      <c r="BQ5" s="89"/>
      <c r="BR5" s="88"/>
      <c r="BS5" s="88"/>
      <c r="BT5" s="89"/>
      <c r="BU5" s="88"/>
      <c r="BV5" s="88"/>
      <c r="BW5" s="89"/>
      <c r="BX5" s="88"/>
      <c r="BY5" s="88"/>
      <c r="BZ5" s="89"/>
      <c r="CA5" s="88"/>
      <c r="CB5" s="88"/>
      <c r="CC5" s="89"/>
      <c r="CD5" s="88"/>
      <c r="CE5" s="88"/>
      <c r="CF5" s="89"/>
      <c r="CG5" s="88"/>
      <c r="CH5" s="88"/>
      <c r="CI5" s="89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3:97" ht="15" customHeight="1">
      <c r="C6" s="5"/>
      <c r="D6" s="18"/>
      <c r="E6" s="18"/>
      <c r="F6" s="18"/>
      <c r="G6" s="18"/>
      <c r="H6" s="18"/>
      <c r="I6" s="61"/>
      <c r="J6" s="18"/>
      <c r="K6" s="61"/>
      <c r="L6" s="7"/>
      <c r="M6" s="7"/>
      <c r="N6" s="7"/>
      <c r="Y6" s="90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</row>
    <row r="7" spans="1:25" ht="15.75" customHeight="1">
      <c r="A7" s="224" t="s">
        <v>83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T7" s="24"/>
      <c r="U7" s="29"/>
      <c r="V7" s="30"/>
      <c r="X7"/>
      <c r="Y7" s="25"/>
    </row>
    <row r="8" spans="1:25" ht="15.75" customHeight="1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T8" s="24"/>
      <c r="U8" s="29"/>
      <c r="V8" s="30"/>
      <c r="X8"/>
      <c r="Y8" s="25"/>
    </row>
    <row r="9" spans="1:25" ht="15.75" customHeight="1">
      <c r="A9" s="225" t="s">
        <v>42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T9" s="24"/>
      <c r="U9" s="29"/>
      <c r="V9" s="30"/>
      <c r="X9"/>
      <c r="Y9" s="25"/>
    </row>
    <row r="10" spans="1:25" ht="15.75" customHeight="1">
      <c r="A10" s="58"/>
      <c r="B10" s="58"/>
      <c r="C10" s="58"/>
      <c r="D10" s="58"/>
      <c r="E10" s="237" t="s">
        <v>27</v>
      </c>
      <c r="F10" s="237"/>
      <c r="G10" s="237"/>
      <c r="H10" s="237"/>
      <c r="I10" s="58"/>
      <c r="J10" s="58"/>
      <c r="K10" s="58"/>
      <c r="L10" s="236" t="s">
        <v>454</v>
      </c>
      <c r="M10" s="236"/>
      <c r="N10" s="236"/>
      <c r="O10" s="236"/>
      <c r="P10" s="236"/>
      <c r="Q10" s="236"/>
      <c r="T10" s="24"/>
      <c r="U10" s="29"/>
      <c r="V10" s="30"/>
      <c r="X10"/>
      <c r="Y10" s="25"/>
    </row>
    <row r="11" spans="1:25" ht="25.5" customHeight="1">
      <c r="A11" s="42" t="s">
        <v>22</v>
      </c>
      <c r="B11" s="43" t="s">
        <v>11</v>
      </c>
      <c r="C11" s="42" t="s">
        <v>2</v>
      </c>
      <c r="D11" s="44" t="s">
        <v>3</v>
      </c>
      <c r="E11" s="42" t="s">
        <v>4</v>
      </c>
      <c r="F11" s="62" t="s">
        <v>5</v>
      </c>
      <c r="G11" s="68" t="s">
        <v>6</v>
      </c>
      <c r="H11" s="42" t="s">
        <v>15</v>
      </c>
      <c r="I11" s="62"/>
      <c r="J11" s="42"/>
      <c r="K11" s="62"/>
      <c r="L11" s="42" t="s">
        <v>8</v>
      </c>
      <c r="M11" s="229" t="s">
        <v>9</v>
      </c>
      <c r="N11" s="229"/>
      <c r="O11" s="229"/>
      <c r="P11" s="132" t="s">
        <v>10</v>
      </c>
      <c r="Q11" s="133" t="s">
        <v>1</v>
      </c>
      <c r="T11" s="24"/>
      <c r="U11" s="29"/>
      <c r="V11" s="30"/>
      <c r="X11"/>
      <c r="Y11" s="25"/>
    </row>
    <row r="12" spans="1:17" s="10" customFormat="1" ht="33.75" customHeight="1">
      <c r="A12" s="95"/>
      <c r="B12" s="96"/>
      <c r="C12" s="131" t="s">
        <v>89</v>
      </c>
      <c r="D12" s="98"/>
      <c r="E12" s="97"/>
      <c r="F12" s="100"/>
      <c r="G12" s="100"/>
      <c r="H12" s="101"/>
      <c r="I12" s="103"/>
      <c r="J12" s="103"/>
      <c r="K12" s="104"/>
      <c r="L12" s="105"/>
      <c r="M12" s="106"/>
      <c r="N12" s="106"/>
      <c r="O12" s="106"/>
      <c r="P12" s="106"/>
      <c r="Q12" s="106"/>
    </row>
    <row r="13" spans="1:17" s="10" customFormat="1" ht="17.25" customHeight="1">
      <c r="A13" s="95">
        <v>3</v>
      </c>
      <c r="B13" s="96">
        <v>599</v>
      </c>
      <c r="C13" s="97" t="s">
        <v>231</v>
      </c>
      <c r="D13" s="102">
        <v>1998</v>
      </c>
      <c r="E13" s="97" t="s">
        <v>62</v>
      </c>
      <c r="F13" s="100">
        <v>11.7</v>
      </c>
      <c r="G13" s="100"/>
      <c r="H13" s="101" t="e">
        <f aca="true" t="shared" si="0" ref="H13:H20">LOOKUP(K13,$AB$2:$AJ$2,$AB$1:$AJ$1)</f>
        <v>#N/A</v>
      </c>
      <c r="I13" s="103">
        <f aca="true" t="shared" si="1" ref="I13:J20">F13</f>
        <v>11.7</v>
      </c>
      <c r="J13" s="103">
        <f t="shared" si="1"/>
        <v>0</v>
      </c>
      <c r="K13" s="104">
        <f aca="true" t="shared" si="2" ref="K13:K20">SMALL(I13:J13,1)+0</f>
        <v>0</v>
      </c>
      <c r="L13" s="105" t="s">
        <v>232</v>
      </c>
      <c r="M13" s="95">
        <v>1</v>
      </c>
      <c r="N13" s="106"/>
      <c r="O13" s="106"/>
      <c r="P13" s="106"/>
      <c r="Q13" s="106"/>
    </row>
    <row r="14" spans="1:17" s="10" customFormat="1" ht="17.25" customHeight="1">
      <c r="A14" s="95">
        <v>4</v>
      </c>
      <c r="B14" s="96">
        <v>323</v>
      </c>
      <c r="C14" s="97" t="s">
        <v>241</v>
      </c>
      <c r="D14" s="102">
        <v>1999</v>
      </c>
      <c r="E14" s="97" t="s">
        <v>62</v>
      </c>
      <c r="F14" s="100">
        <v>11.8</v>
      </c>
      <c r="G14" s="100"/>
      <c r="H14" s="101" t="e">
        <f t="shared" si="0"/>
        <v>#N/A</v>
      </c>
      <c r="I14" s="103">
        <f t="shared" si="1"/>
        <v>11.8</v>
      </c>
      <c r="J14" s="103">
        <f t="shared" si="1"/>
        <v>0</v>
      </c>
      <c r="K14" s="104">
        <f t="shared" si="2"/>
        <v>0</v>
      </c>
      <c r="L14" s="105" t="s">
        <v>242</v>
      </c>
      <c r="M14" s="95">
        <v>1</v>
      </c>
      <c r="N14" s="106"/>
      <c r="O14" s="106"/>
      <c r="P14" s="106"/>
      <c r="Q14" s="106"/>
    </row>
    <row r="15" spans="1:17" s="10" customFormat="1" ht="17.25" customHeight="1">
      <c r="A15" s="95">
        <v>5</v>
      </c>
      <c r="B15" s="96">
        <v>117</v>
      </c>
      <c r="C15" s="106" t="s">
        <v>243</v>
      </c>
      <c r="D15" s="99">
        <v>1999</v>
      </c>
      <c r="E15" s="97" t="s">
        <v>62</v>
      </c>
      <c r="F15" s="107">
        <v>12.2</v>
      </c>
      <c r="G15" s="107"/>
      <c r="H15" s="101" t="e">
        <f t="shared" si="0"/>
        <v>#N/A</v>
      </c>
      <c r="I15" s="103">
        <f t="shared" si="1"/>
        <v>12.2</v>
      </c>
      <c r="J15" s="103">
        <f t="shared" si="1"/>
        <v>0</v>
      </c>
      <c r="K15" s="104">
        <f t="shared" si="2"/>
        <v>0</v>
      </c>
      <c r="L15" s="105" t="s">
        <v>228</v>
      </c>
      <c r="M15" s="95">
        <v>2</v>
      </c>
      <c r="N15" s="106"/>
      <c r="O15" s="106"/>
      <c r="P15" s="106"/>
      <c r="Q15" s="106"/>
    </row>
    <row r="16" spans="1:17" s="10" customFormat="1" ht="17.25" customHeight="1">
      <c r="A16" s="95">
        <v>6</v>
      </c>
      <c r="B16" s="96">
        <v>11</v>
      </c>
      <c r="C16" s="97" t="s">
        <v>229</v>
      </c>
      <c r="D16" s="102">
        <v>1998</v>
      </c>
      <c r="E16" s="97" t="s">
        <v>62</v>
      </c>
      <c r="F16" s="107">
        <v>12.5</v>
      </c>
      <c r="G16" s="107"/>
      <c r="H16" s="101" t="e">
        <f t="shared" si="0"/>
        <v>#N/A</v>
      </c>
      <c r="I16" s="103">
        <f t="shared" si="1"/>
        <v>12.5</v>
      </c>
      <c r="J16" s="103">
        <f t="shared" si="1"/>
        <v>0</v>
      </c>
      <c r="K16" s="104">
        <f t="shared" si="2"/>
        <v>0</v>
      </c>
      <c r="L16" s="196" t="s">
        <v>230</v>
      </c>
      <c r="M16" s="95">
        <v>2</v>
      </c>
      <c r="N16" s="106"/>
      <c r="O16" s="106"/>
      <c r="P16" s="106"/>
      <c r="Q16" s="106"/>
    </row>
    <row r="17" spans="1:17" s="10" customFormat="1" ht="17.25" customHeight="1">
      <c r="A17" s="95">
        <v>7</v>
      </c>
      <c r="B17" s="96">
        <v>301</v>
      </c>
      <c r="C17" s="97" t="s">
        <v>233</v>
      </c>
      <c r="D17" s="102">
        <v>1999</v>
      </c>
      <c r="E17" s="97" t="s">
        <v>62</v>
      </c>
      <c r="F17" s="100">
        <v>13</v>
      </c>
      <c r="G17" s="100"/>
      <c r="H17" s="101" t="e">
        <f t="shared" si="0"/>
        <v>#N/A</v>
      </c>
      <c r="I17" s="103">
        <f t="shared" si="1"/>
        <v>13</v>
      </c>
      <c r="J17" s="103">
        <f t="shared" si="1"/>
        <v>0</v>
      </c>
      <c r="K17" s="104">
        <f t="shared" si="2"/>
        <v>0</v>
      </c>
      <c r="L17" s="105" t="s">
        <v>234</v>
      </c>
      <c r="M17" s="95">
        <v>3</v>
      </c>
      <c r="N17" s="106"/>
      <c r="O17" s="106"/>
      <c r="P17" s="106"/>
      <c r="Q17" s="106"/>
    </row>
    <row r="18" spans="1:17" s="10" customFormat="1" ht="17.25" customHeight="1">
      <c r="A18" s="95">
        <v>2</v>
      </c>
      <c r="B18" s="96">
        <v>351</v>
      </c>
      <c r="C18" s="97" t="s">
        <v>443</v>
      </c>
      <c r="D18" s="102">
        <v>1998</v>
      </c>
      <c r="E18" s="97" t="s">
        <v>63</v>
      </c>
      <c r="F18" s="100">
        <v>13.2</v>
      </c>
      <c r="G18" s="100"/>
      <c r="H18" s="101" t="e">
        <f t="shared" si="0"/>
        <v>#N/A</v>
      </c>
      <c r="I18" s="103">
        <f t="shared" si="1"/>
        <v>13.2</v>
      </c>
      <c r="J18" s="103">
        <f t="shared" si="1"/>
        <v>0</v>
      </c>
      <c r="K18" s="104">
        <f t="shared" si="2"/>
        <v>0</v>
      </c>
      <c r="L18" s="105" t="s">
        <v>324</v>
      </c>
      <c r="M18" s="95">
        <v>3</v>
      </c>
      <c r="N18" s="106"/>
      <c r="O18" s="106"/>
      <c r="P18" s="106"/>
      <c r="Q18" s="106"/>
    </row>
    <row r="19" spans="1:17" s="10" customFormat="1" ht="17.25" customHeight="1">
      <c r="A19" s="95">
        <v>8</v>
      </c>
      <c r="B19" s="96">
        <v>138</v>
      </c>
      <c r="C19" s="97" t="s">
        <v>237</v>
      </c>
      <c r="D19" s="102">
        <v>1998</v>
      </c>
      <c r="E19" s="97" t="s">
        <v>238</v>
      </c>
      <c r="F19" s="100">
        <v>13.7</v>
      </c>
      <c r="G19" s="100"/>
      <c r="H19" s="101" t="e">
        <f t="shared" si="0"/>
        <v>#N/A</v>
      </c>
      <c r="I19" s="103">
        <f t="shared" si="1"/>
        <v>13.7</v>
      </c>
      <c r="J19" s="103">
        <f t="shared" si="1"/>
        <v>0</v>
      </c>
      <c r="K19" s="104">
        <f t="shared" si="2"/>
        <v>0</v>
      </c>
      <c r="L19" s="105" t="s">
        <v>228</v>
      </c>
      <c r="M19" s="95">
        <v>4</v>
      </c>
      <c r="N19" s="106"/>
      <c r="O19" s="106"/>
      <c r="P19" s="106"/>
      <c r="Q19" s="106"/>
    </row>
    <row r="20" spans="1:17" s="10" customFormat="1" ht="17.25" customHeight="1">
      <c r="A20" s="95">
        <v>1</v>
      </c>
      <c r="B20" s="99">
        <v>18</v>
      </c>
      <c r="C20" s="97" t="s">
        <v>244</v>
      </c>
      <c r="D20" s="102">
        <v>1999</v>
      </c>
      <c r="E20" s="97" t="s">
        <v>63</v>
      </c>
      <c r="F20" s="107">
        <v>14.3</v>
      </c>
      <c r="G20" s="107"/>
      <c r="H20" s="101" t="e">
        <f t="shared" si="0"/>
        <v>#N/A</v>
      </c>
      <c r="I20" s="103">
        <f t="shared" si="1"/>
        <v>14.3</v>
      </c>
      <c r="J20" s="103">
        <f t="shared" si="1"/>
        <v>0</v>
      </c>
      <c r="K20" s="104">
        <f t="shared" si="2"/>
        <v>0</v>
      </c>
      <c r="L20" s="105" t="s">
        <v>245</v>
      </c>
      <c r="M20" s="95">
        <v>5</v>
      </c>
      <c r="N20" s="106"/>
      <c r="O20" s="106"/>
      <c r="P20" s="106"/>
      <c r="Q20" s="106"/>
    </row>
    <row r="21" spans="1:17" s="10" customFormat="1" ht="31.5" customHeight="1">
      <c r="A21" s="95"/>
      <c r="B21" s="96"/>
      <c r="C21" s="131" t="s">
        <v>88</v>
      </c>
      <c r="D21" s="98"/>
      <c r="E21" s="97"/>
      <c r="F21" s="100"/>
      <c r="G21" s="100"/>
      <c r="H21" s="101"/>
      <c r="I21" s="103"/>
      <c r="J21" s="103"/>
      <c r="K21" s="104"/>
      <c r="L21" s="105"/>
      <c r="M21" s="106"/>
      <c r="N21" s="106"/>
      <c r="O21" s="106"/>
      <c r="P21" s="106"/>
      <c r="Q21" s="106"/>
    </row>
    <row r="22" spans="1:17" s="10" customFormat="1" ht="16.5" customHeight="1">
      <c r="A22" s="95">
        <v>1</v>
      </c>
      <c r="B22" s="96">
        <v>115</v>
      </c>
      <c r="C22" s="97" t="s">
        <v>316</v>
      </c>
      <c r="D22" s="102">
        <v>2000</v>
      </c>
      <c r="E22" s="97" t="s">
        <v>63</v>
      </c>
      <c r="F22" s="100">
        <v>12.7</v>
      </c>
      <c r="G22" s="100"/>
      <c r="H22" s="101" t="e">
        <f aca="true" t="shared" si="3" ref="H22:H29">LOOKUP(K22,$AB$2:$AJ$2,$AB$1:$AJ$1)</f>
        <v>#N/A</v>
      </c>
      <c r="I22" s="103">
        <f aca="true" t="shared" si="4" ref="I22:J29">F22</f>
        <v>12.7</v>
      </c>
      <c r="J22" s="103">
        <f t="shared" si="4"/>
        <v>0</v>
      </c>
      <c r="K22" s="104">
        <f aca="true" t="shared" si="5" ref="K22:K29">SMALL(I22:J22,1)+0</f>
        <v>0</v>
      </c>
      <c r="L22" s="105" t="s">
        <v>245</v>
      </c>
      <c r="M22" s="95">
        <v>1</v>
      </c>
      <c r="N22" s="106"/>
      <c r="O22" s="106"/>
      <c r="P22" s="106"/>
      <c r="Q22" s="106"/>
    </row>
    <row r="23" spans="1:17" s="10" customFormat="1" ht="16.5" customHeight="1">
      <c r="A23" s="95">
        <v>2</v>
      </c>
      <c r="B23" s="96">
        <v>192</v>
      </c>
      <c r="C23" s="97" t="s">
        <v>306</v>
      </c>
      <c r="D23" s="102">
        <v>1996</v>
      </c>
      <c r="E23" s="97" t="s">
        <v>62</v>
      </c>
      <c r="F23" s="100">
        <v>12.4</v>
      </c>
      <c r="G23" s="100"/>
      <c r="H23" s="101" t="e">
        <f t="shared" si="3"/>
        <v>#N/A</v>
      </c>
      <c r="I23" s="103">
        <f t="shared" si="4"/>
        <v>12.4</v>
      </c>
      <c r="J23" s="103">
        <f t="shared" si="4"/>
        <v>0</v>
      </c>
      <c r="K23" s="104">
        <f t="shared" si="5"/>
        <v>0</v>
      </c>
      <c r="L23" s="105" t="s">
        <v>307</v>
      </c>
      <c r="M23" s="95">
        <v>2</v>
      </c>
      <c r="N23" s="106"/>
      <c r="O23" s="106"/>
      <c r="P23" s="106"/>
      <c r="Q23" s="106"/>
    </row>
    <row r="24" spans="1:17" s="10" customFormat="1" ht="16.5" customHeight="1">
      <c r="A24" s="95">
        <v>3</v>
      </c>
      <c r="B24" s="96">
        <v>1</v>
      </c>
      <c r="C24" s="97" t="s">
        <v>286</v>
      </c>
      <c r="D24" s="102">
        <v>1993</v>
      </c>
      <c r="E24" s="97" t="s">
        <v>287</v>
      </c>
      <c r="F24" s="100">
        <v>11.2</v>
      </c>
      <c r="G24" s="100"/>
      <c r="H24" s="101" t="e">
        <f t="shared" si="3"/>
        <v>#N/A</v>
      </c>
      <c r="I24" s="103">
        <f t="shared" si="4"/>
        <v>11.2</v>
      </c>
      <c r="J24" s="103">
        <f t="shared" si="4"/>
        <v>0</v>
      </c>
      <c r="K24" s="104">
        <f t="shared" si="5"/>
        <v>0</v>
      </c>
      <c r="L24" s="105" t="s">
        <v>288</v>
      </c>
      <c r="M24" s="95">
        <v>1</v>
      </c>
      <c r="N24" s="106"/>
      <c r="O24" s="106"/>
      <c r="P24" s="106"/>
      <c r="Q24" s="106"/>
    </row>
    <row r="25" spans="1:17" s="10" customFormat="1" ht="16.5" customHeight="1">
      <c r="A25" s="95">
        <v>4</v>
      </c>
      <c r="B25" s="96">
        <v>47</v>
      </c>
      <c r="C25" s="97" t="s">
        <v>274</v>
      </c>
      <c r="D25" s="102">
        <v>1994</v>
      </c>
      <c r="E25" s="97" t="s">
        <v>62</v>
      </c>
      <c r="F25" s="100">
        <v>11.6</v>
      </c>
      <c r="G25" s="100"/>
      <c r="H25" s="101" t="e">
        <f t="shared" si="3"/>
        <v>#N/A</v>
      </c>
      <c r="I25" s="103">
        <f t="shared" si="4"/>
        <v>11.6</v>
      </c>
      <c r="J25" s="103">
        <f t="shared" si="4"/>
        <v>0</v>
      </c>
      <c r="K25" s="104">
        <f t="shared" si="5"/>
        <v>0</v>
      </c>
      <c r="L25" s="105" t="s">
        <v>275</v>
      </c>
      <c r="M25" s="95">
        <v>1</v>
      </c>
      <c r="N25" s="106"/>
      <c r="O25" s="106"/>
      <c r="P25" s="106"/>
      <c r="Q25" s="106"/>
    </row>
    <row r="26" spans="1:17" s="10" customFormat="1" ht="16.5" customHeight="1">
      <c r="A26" s="95">
        <v>5</v>
      </c>
      <c r="B26" s="96">
        <v>895</v>
      </c>
      <c r="C26" s="97" t="s">
        <v>304</v>
      </c>
      <c r="D26" s="102">
        <v>1996</v>
      </c>
      <c r="E26" s="97" t="s">
        <v>238</v>
      </c>
      <c r="F26" s="100">
        <v>12.3</v>
      </c>
      <c r="G26" s="100"/>
      <c r="H26" s="101" t="e">
        <f t="shared" si="3"/>
        <v>#N/A</v>
      </c>
      <c r="I26" s="103">
        <f t="shared" si="4"/>
        <v>12.3</v>
      </c>
      <c r="J26" s="103">
        <f t="shared" si="4"/>
        <v>0</v>
      </c>
      <c r="K26" s="104">
        <f t="shared" si="5"/>
        <v>0</v>
      </c>
      <c r="L26" s="105" t="s">
        <v>305</v>
      </c>
      <c r="M26" s="95">
        <v>1</v>
      </c>
      <c r="N26" s="106"/>
      <c r="O26" s="106"/>
      <c r="P26" s="106"/>
      <c r="Q26" s="106"/>
    </row>
    <row r="27" spans="1:17" s="10" customFormat="1" ht="16.5" customHeight="1">
      <c r="A27" s="95">
        <v>6</v>
      </c>
      <c r="B27" s="96">
        <v>300</v>
      </c>
      <c r="C27" s="97" t="s">
        <v>325</v>
      </c>
      <c r="D27" s="102">
        <v>2000</v>
      </c>
      <c r="E27" s="97" t="s">
        <v>62</v>
      </c>
      <c r="F27" s="107">
        <v>12.3</v>
      </c>
      <c r="G27" s="107"/>
      <c r="H27" s="101" t="e">
        <f t="shared" si="3"/>
        <v>#N/A</v>
      </c>
      <c r="I27" s="103">
        <f t="shared" si="4"/>
        <v>12.3</v>
      </c>
      <c r="J27" s="103">
        <f t="shared" si="4"/>
        <v>0</v>
      </c>
      <c r="K27" s="104">
        <f t="shared" si="5"/>
        <v>0</v>
      </c>
      <c r="L27" s="105" t="s">
        <v>234</v>
      </c>
      <c r="M27" s="95">
        <v>1</v>
      </c>
      <c r="N27" s="106"/>
      <c r="O27" s="106"/>
      <c r="P27" s="106"/>
      <c r="Q27" s="106"/>
    </row>
    <row r="28" spans="1:17" s="10" customFormat="1" ht="16.5" customHeight="1">
      <c r="A28" s="95">
        <v>7</v>
      </c>
      <c r="B28" s="96">
        <v>36</v>
      </c>
      <c r="C28" s="97" t="s">
        <v>295</v>
      </c>
      <c r="D28" s="102">
        <v>2000</v>
      </c>
      <c r="E28" s="97" t="s">
        <v>63</v>
      </c>
      <c r="F28" s="100">
        <v>12.4</v>
      </c>
      <c r="G28" s="100"/>
      <c r="H28" s="101" t="e">
        <f t="shared" si="3"/>
        <v>#N/A</v>
      </c>
      <c r="I28" s="103">
        <f t="shared" si="4"/>
        <v>12.4</v>
      </c>
      <c r="J28" s="103">
        <f t="shared" si="4"/>
        <v>0</v>
      </c>
      <c r="K28" s="104">
        <f t="shared" si="5"/>
        <v>0</v>
      </c>
      <c r="L28" s="105" t="s">
        <v>296</v>
      </c>
      <c r="M28" s="95">
        <v>2</v>
      </c>
      <c r="N28" s="106"/>
      <c r="O28" s="106"/>
      <c r="P28" s="106"/>
      <c r="Q28" s="106"/>
    </row>
    <row r="29" spans="1:17" s="10" customFormat="1" ht="16.5" customHeight="1">
      <c r="A29" s="95">
        <v>8</v>
      </c>
      <c r="B29" s="96">
        <v>136</v>
      </c>
      <c r="C29" s="97" t="s">
        <v>297</v>
      </c>
      <c r="D29" s="102">
        <v>1996</v>
      </c>
      <c r="E29" s="97" t="s">
        <v>151</v>
      </c>
      <c r="F29" s="100">
        <v>12.6</v>
      </c>
      <c r="G29" s="100"/>
      <c r="H29" s="101" t="e">
        <f t="shared" si="3"/>
        <v>#N/A</v>
      </c>
      <c r="I29" s="103">
        <f t="shared" si="4"/>
        <v>12.6</v>
      </c>
      <c r="J29" s="103">
        <f t="shared" si="4"/>
        <v>0</v>
      </c>
      <c r="K29" s="104">
        <f t="shared" si="5"/>
        <v>0</v>
      </c>
      <c r="L29" s="105" t="s">
        <v>298</v>
      </c>
      <c r="M29" s="95">
        <v>1</v>
      </c>
      <c r="N29" s="106"/>
      <c r="O29" s="106"/>
      <c r="P29" s="106"/>
      <c r="Q29" s="106"/>
    </row>
    <row r="30" spans="1:11" s="10" customFormat="1" ht="17.25" customHeight="1">
      <c r="A30" s="8"/>
      <c r="B30" s="36"/>
      <c r="D30" s="11"/>
      <c r="E30" s="12"/>
      <c r="F30" s="71"/>
      <c r="G30" s="71"/>
      <c r="H30" s="8"/>
      <c r="I30" s="71"/>
      <c r="J30" s="22"/>
      <c r="K30" s="64"/>
    </row>
    <row r="31" spans="1:11" s="10" customFormat="1" ht="17.25" customHeight="1">
      <c r="A31" s="8"/>
      <c r="B31" s="36"/>
      <c r="C31" s="10" t="s">
        <v>23</v>
      </c>
      <c r="D31" s="11"/>
      <c r="E31" s="187"/>
      <c r="F31" s="71"/>
      <c r="G31" s="71"/>
      <c r="H31" s="8"/>
      <c r="I31" s="71"/>
      <c r="J31" s="22"/>
      <c r="K31" s="64"/>
    </row>
    <row r="32" spans="1:11" s="10" customFormat="1" ht="17.25" customHeight="1">
      <c r="A32" s="8"/>
      <c r="B32" s="36"/>
      <c r="C32" s="10" t="s">
        <v>24</v>
      </c>
      <c r="D32" s="11"/>
      <c r="E32" s="188"/>
      <c r="F32" s="71"/>
      <c r="G32" s="71"/>
      <c r="H32" s="8"/>
      <c r="I32" s="71"/>
      <c r="J32" s="22"/>
      <c r="K32" s="64"/>
    </row>
    <row r="33" spans="1:11" s="10" customFormat="1" ht="14.25" customHeight="1">
      <c r="A33" s="8"/>
      <c r="B33" s="36"/>
      <c r="C33" s="10" t="s">
        <v>25</v>
      </c>
      <c r="D33" s="11"/>
      <c r="E33" s="188"/>
      <c r="F33" s="71"/>
      <c r="G33" s="71"/>
      <c r="H33" s="8"/>
      <c r="I33" s="71"/>
      <c r="J33" s="22"/>
      <c r="K33" s="64"/>
    </row>
    <row r="34" spans="1:11" s="10" customFormat="1" ht="14.25" customHeight="1">
      <c r="A34" s="8"/>
      <c r="B34" s="36"/>
      <c r="D34" s="11"/>
      <c r="E34" s="12"/>
      <c r="F34" s="71"/>
      <c r="G34" s="71"/>
      <c r="H34" s="8"/>
      <c r="I34" s="71"/>
      <c r="J34" s="22"/>
      <c r="K34" s="64"/>
    </row>
    <row r="35" spans="1:11" s="10" customFormat="1" ht="14.25" customHeight="1">
      <c r="A35" s="8"/>
      <c r="B35" s="36"/>
      <c r="D35" s="11"/>
      <c r="E35" s="12"/>
      <c r="F35" s="71"/>
      <c r="G35" s="71"/>
      <c r="H35" s="8"/>
      <c r="I35" s="71"/>
      <c r="J35" s="22"/>
      <c r="K35" s="64"/>
    </row>
    <row r="36" spans="1:11" s="10" customFormat="1" ht="17.25" customHeight="1">
      <c r="A36" s="8"/>
      <c r="B36" s="36"/>
      <c r="D36" s="11"/>
      <c r="E36" s="12"/>
      <c r="F36" s="71"/>
      <c r="G36" s="71"/>
      <c r="H36" s="8"/>
      <c r="I36" s="71"/>
      <c r="J36" s="22"/>
      <c r="K36" s="64"/>
    </row>
    <row r="37" spans="1:11" s="10" customFormat="1" ht="17.25" customHeight="1">
      <c r="A37" s="8"/>
      <c r="B37" s="36"/>
      <c r="D37" s="11"/>
      <c r="E37" s="12"/>
      <c r="F37" s="71"/>
      <c r="G37" s="71"/>
      <c r="H37" s="8"/>
      <c r="I37" s="71"/>
      <c r="J37" s="22"/>
      <c r="K37" s="64"/>
    </row>
    <row r="38" spans="1:11" s="10" customFormat="1" ht="17.25" customHeight="1">
      <c r="A38" s="8"/>
      <c r="B38" s="36"/>
      <c r="D38" s="11"/>
      <c r="E38" s="12"/>
      <c r="F38" s="71"/>
      <c r="G38" s="71"/>
      <c r="H38" s="8"/>
      <c r="I38" s="71"/>
      <c r="J38" s="22"/>
      <c r="K38" s="64"/>
    </row>
    <row r="39" spans="1:11" s="10" customFormat="1" ht="17.25" customHeight="1">
      <c r="A39" s="8"/>
      <c r="B39" s="36"/>
      <c r="D39" s="11"/>
      <c r="E39" s="12"/>
      <c r="F39" s="71"/>
      <c r="G39" s="71"/>
      <c r="H39" s="8"/>
      <c r="I39" s="71"/>
      <c r="J39" s="22"/>
      <c r="K39" s="64"/>
    </row>
    <row r="40" spans="1:17" s="10" customFormat="1" ht="17.25" customHeight="1">
      <c r="A40" s="8"/>
      <c r="B40" s="54"/>
      <c r="C40" s="14"/>
      <c r="D40" s="15"/>
      <c r="E40" s="17"/>
      <c r="F40" s="73"/>
      <c r="G40" s="73"/>
      <c r="H40" s="13"/>
      <c r="I40" s="73"/>
      <c r="J40" s="74"/>
      <c r="K40" s="63"/>
      <c r="L40" s="14"/>
      <c r="M40" s="14"/>
      <c r="N40" s="14"/>
      <c r="O40" s="14"/>
      <c r="P40" s="14"/>
      <c r="Q40" s="14"/>
    </row>
    <row r="41" spans="1:17" s="10" customFormat="1" ht="17.25" customHeight="1">
      <c r="A41" s="8"/>
      <c r="B41" s="54"/>
      <c r="C41" s="14"/>
      <c r="D41" s="15"/>
      <c r="E41" s="17"/>
      <c r="F41" s="73"/>
      <c r="G41" s="73"/>
      <c r="H41" s="13"/>
      <c r="I41" s="73"/>
      <c r="J41" s="74"/>
      <c r="K41" s="63"/>
      <c r="L41" s="14"/>
      <c r="M41" s="14"/>
      <c r="N41" s="14"/>
      <c r="O41" s="14"/>
      <c r="P41" s="14"/>
      <c r="Q41" s="14"/>
    </row>
    <row r="42" spans="1:11" s="14" customFormat="1" ht="17.25" customHeight="1">
      <c r="A42" s="8"/>
      <c r="B42" s="54"/>
      <c r="D42" s="15"/>
      <c r="E42" s="17"/>
      <c r="F42" s="73"/>
      <c r="G42" s="73"/>
      <c r="H42" s="13"/>
      <c r="I42" s="73"/>
      <c r="J42" s="74"/>
      <c r="K42" s="63"/>
    </row>
    <row r="43" spans="1:11" s="14" customFormat="1" ht="17.25" customHeight="1">
      <c r="A43" s="8"/>
      <c r="B43" s="54"/>
      <c r="D43" s="15"/>
      <c r="E43" s="17"/>
      <c r="F43" s="73"/>
      <c r="G43" s="73"/>
      <c r="H43" s="13"/>
      <c r="I43" s="73"/>
      <c r="J43" s="74"/>
      <c r="K43" s="63"/>
    </row>
    <row r="44" spans="1:11" s="14" customFormat="1" ht="17.25" customHeight="1">
      <c r="A44" s="8"/>
      <c r="B44" s="54"/>
      <c r="D44" s="15"/>
      <c r="E44" s="17"/>
      <c r="F44" s="73"/>
      <c r="G44" s="73"/>
      <c r="H44" s="13"/>
      <c r="I44" s="73"/>
      <c r="J44" s="74"/>
      <c r="K44" s="63"/>
    </row>
    <row r="45" spans="1:11" s="14" customFormat="1" ht="17.25" customHeight="1">
      <c r="A45" s="8"/>
      <c r="B45" s="54"/>
      <c r="D45" s="15"/>
      <c r="E45" s="17"/>
      <c r="F45" s="67"/>
      <c r="G45" s="67"/>
      <c r="H45" s="13"/>
      <c r="I45" s="73"/>
      <c r="J45" s="74"/>
      <c r="K45" s="63"/>
    </row>
    <row r="46" spans="1:17" s="14" customFormat="1" ht="17.25" customHeight="1">
      <c r="A46" s="8"/>
      <c r="B46" s="54"/>
      <c r="D46" s="15"/>
      <c r="E46" s="17"/>
      <c r="F46" s="67"/>
      <c r="G46" s="67"/>
      <c r="H46" s="13"/>
      <c r="I46" s="73"/>
      <c r="J46" s="74"/>
      <c r="K46" s="63"/>
      <c r="M46" s="2"/>
      <c r="N46" s="2"/>
      <c r="O46" s="2"/>
      <c r="P46" s="2"/>
      <c r="Q46" s="2"/>
    </row>
    <row r="47" spans="1:17" s="14" customFormat="1" ht="17.25" customHeight="1">
      <c r="A47" s="8"/>
      <c r="B47" s="54"/>
      <c r="D47" s="15"/>
      <c r="E47" s="17"/>
      <c r="F47" s="67"/>
      <c r="G47" s="67"/>
      <c r="H47" s="13"/>
      <c r="I47" s="73"/>
      <c r="J47" s="74"/>
      <c r="K47" s="63"/>
      <c r="M47" s="2"/>
      <c r="N47" s="2"/>
      <c r="O47" s="2"/>
      <c r="P47" s="2"/>
      <c r="Q47" s="2"/>
    </row>
    <row r="48" spans="1:12" ht="17.25" customHeight="1">
      <c r="A48" s="8"/>
      <c r="B48" s="54"/>
      <c r="C48" s="14"/>
      <c r="D48" s="15"/>
      <c r="E48" s="17"/>
      <c r="F48" s="67"/>
      <c r="G48" s="67"/>
      <c r="H48" s="13"/>
      <c r="I48" s="73"/>
      <c r="J48" s="74"/>
      <c r="K48" s="63"/>
      <c r="L48" s="14"/>
    </row>
    <row r="49" spans="1:12" ht="17.25" customHeight="1">
      <c r="A49" s="8"/>
      <c r="B49" s="54"/>
      <c r="C49" s="14"/>
      <c r="D49" s="15"/>
      <c r="E49" s="17"/>
      <c r="F49" s="67"/>
      <c r="G49" s="67"/>
      <c r="H49" s="13"/>
      <c r="I49" s="73"/>
      <c r="J49" s="74"/>
      <c r="K49" s="63"/>
      <c r="L49" s="14"/>
    </row>
    <row r="50" spans="1:12" ht="17.25" customHeight="1">
      <c r="A50" s="8"/>
      <c r="B50" s="54"/>
      <c r="C50" s="14"/>
      <c r="D50" s="15"/>
      <c r="E50" s="17"/>
      <c r="F50" s="67"/>
      <c r="G50" s="67"/>
      <c r="H50" s="13"/>
      <c r="I50" s="73"/>
      <c r="J50" s="74"/>
      <c r="K50" s="63"/>
      <c r="L50" s="14"/>
    </row>
    <row r="51" spans="1:12" ht="17.25" customHeight="1">
      <c r="A51" s="8"/>
      <c r="B51" s="54"/>
      <c r="C51" s="14"/>
      <c r="D51" s="15"/>
      <c r="E51" s="17"/>
      <c r="F51" s="67"/>
      <c r="G51" s="67"/>
      <c r="H51" s="13"/>
      <c r="I51" s="73"/>
      <c r="J51" s="74"/>
      <c r="K51" s="63"/>
      <c r="L51" s="14"/>
    </row>
    <row r="52" spans="1:12" ht="17.25" customHeight="1">
      <c r="A52" s="8"/>
      <c r="B52" s="54"/>
      <c r="C52" s="14"/>
      <c r="D52" s="15"/>
      <c r="E52" s="17"/>
      <c r="F52" s="67"/>
      <c r="G52" s="67"/>
      <c r="H52" s="13"/>
      <c r="I52" s="73"/>
      <c r="J52" s="74"/>
      <c r="K52" s="63"/>
      <c r="L52" s="14"/>
    </row>
    <row r="53" spans="1:12" ht="17.25" customHeight="1">
      <c r="A53" s="8"/>
      <c r="B53" s="54"/>
      <c r="C53" s="14"/>
      <c r="D53" s="15"/>
      <c r="E53" s="17"/>
      <c r="F53" s="67"/>
      <c r="G53" s="67"/>
      <c r="H53" s="13"/>
      <c r="I53" s="73"/>
      <c r="J53" s="74"/>
      <c r="K53" s="63"/>
      <c r="L53" s="14"/>
    </row>
    <row r="54" spans="1:12" ht="17.25" customHeight="1">
      <c r="A54" s="8"/>
      <c r="B54" s="54"/>
      <c r="C54" s="14"/>
      <c r="D54" s="15"/>
      <c r="E54" s="17"/>
      <c r="F54" s="67"/>
      <c r="G54" s="67"/>
      <c r="H54" s="13"/>
      <c r="I54" s="73"/>
      <c r="J54" s="74"/>
      <c r="K54" s="63"/>
      <c r="L54" s="14"/>
    </row>
    <row r="55" spans="1:10" ht="17.25" customHeight="1">
      <c r="A55" s="8"/>
      <c r="H55" s="13"/>
      <c r="I55" s="69"/>
      <c r="J55" s="57"/>
    </row>
    <row r="56" spans="1:10" ht="17.25" customHeight="1">
      <c r="A56" s="8"/>
      <c r="H56" s="13"/>
      <c r="I56" s="69"/>
      <c r="J56" s="57"/>
    </row>
    <row r="57" spans="1:10" ht="17.25" customHeight="1">
      <c r="A57" s="8"/>
      <c r="H57" s="13"/>
      <c r="I57" s="69"/>
      <c r="J57" s="57"/>
    </row>
    <row r="58" spans="1:10" ht="17.25" customHeight="1">
      <c r="A58" s="8"/>
      <c r="H58" s="13"/>
      <c r="I58" s="69"/>
      <c r="J58" s="57"/>
    </row>
    <row r="59" spans="1:10" ht="17.25" customHeight="1">
      <c r="A59" s="8"/>
      <c r="H59" s="13"/>
      <c r="I59" s="69"/>
      <c r="J59" s="57"/>
    </row>
    <row r="60" spans="1:10" ht="17.25" customHeight="1">
      <c r="A60" s="8"/>
      <c r="H60" s="13"/>
      <c r="I60" s="69"/>
      <c r="J60" s="57"/>
    </row>
    <row r="61" spans="1:10" ht="17.25" customHeight="1">
      <c r="A61" s="8"/>
      <c r="H61" s="13"/>
      <c r="I61" s="69"/>
      <c r="J61" s="57"/>
    </row>
    <row r="62" spans="8:10" ht="17.25" customHeight="1">
      <c r="H62" s="13"/>
      <c r="I62" s="69"/>
      <c r="J62" s="57"/>
    </row>
    <row r="63" spans="8:10" ht="17.25" customHeight="1">
      <c r="H63" s="13"/>
      <c r="I63" s="69"/>
      <c r="J63" s="57"/>
    </row>
    <row r="64" spans="8:10" ht="17.25" customHeight="1">
      <c r="H64" s="13"/>
      <c r="I64" s="69"/>
      <c r="J64" s="57"/>
    </row>
    <row r="65" spans="8:10" ht="17.25" customHeight="1">
      <c r="H65" s="13"/>
      <c r="I65" s="69"/>
      <c r="J65" s="57"/>
    </row>
    <row r="66" spans="8:10" ht="17.25" customHeight="1">
      <c r="H66" s="13"/>
      <c r="I66" s="69"/>
      <c r="J66" s="57"/>
    </row>
    <row r="67" spans="8:10" ht="17.25" customHeight="1">
      <c r="H67" s="13"/>
      <c r="I67" s="69"/>
      <c r="J67" s="57"/>
    </row>
    <row r="68" spans="8:10" ht="17.25" customHeight="1">
      <c r="H68" s="13"/>
      <c r="I68" s="69"/>
      <c r="J68" s="57"/>
    </row>
    <row r="69" spans="8:10" ht="17.25" customHeight="1">
      <c r="H69" s="13"/>
      <c r="I69" s="69"/>
      <c r="J69" s="57"/>
    </row>
    <row r="70" spans="8:10" ht="17.25" customHeight="1">
      <c r="H70" s="13"/>
      <c r="I70" s="69"/>
      <c r="J70" s="57"/>
    </row>
    <row r="71" spans="8:10" ht="17.25" customHeight="1">
      <c r="H71" s="13"/>
      <c r="I71" s="69"/>
      <c r="J71" s="57"/>
    </row>
    <row r="72" spans="8:10" ht="17.25" customHeight="1">
      <c r="H72" s="13"/>
      <c r="I72" s="69"/>
      <c r="J72" s="57"/>
    </row>
    <row r="73" spans="8:10" ht="17.25" customHeight="1">
      <c r="H73" s="13"/>
      <c r="I73" s="69"/>
      <c r="J73" s="57"/>
    </row>
    <row r="74" spans="8:10" ht="17.25" customHeight="1">
      <c r="H74" s="13"/>
      <c r="I74" s="69"/>
      <c r="J74" s="57"/>
    </row>
    <row r="75" spans="8:10" ht="17.25" customHeight="1">
      <c r="H75" s="13"/>
      <c r="I75" s="69"/>
      <c r="J75" s="57"/>
    </row>
    <row r="76" spans="8:10" ht="17.25" customHeight="1">
      <c r="H76" s="13"/>
      <c r="I76" s="69"/>
      <c r="J76" s="57"/>
    </row>
    <row r="77" spans="8:10" ht="17.25" customHeight="1">
      <c r="H77" s="13"/>
      <c r="I77" s="69"/>
      <c r="J77" s="57"/>
    </row>
    <row r="78" spans="8:10" ht="17.25" customHeight="1">
      <c r="H78" s="13"/>
      <c r="I78" s="69"/>
      <c r="J78" s="57"/>
    </row>
    <row r="79" spans="8:10" ht="17.25" customHeight="1">
      <c r="H79" s="13"/>
      <c r="I79" s="69"/>
      <c r="J79" s="57"/>
    </row>
    <row r="80" spans="8:10" ht="17.25" customHeight="1">
      <c r="H80" s="13"/>
      <c r="I80" s="69"/>
      <c r="J80" s="57"/>
    </row>
    <row r="81" spans="8:10" ht="17.25" customHeight="1">
      <c r="H81" s="13"/>
      <c r="I81" s="69"/>
      <c r="J81" s="57"/>
    </row>
    <row r="82" spans="8:10" ht="17.25" customHeight="1">
      <c r="H82" s="13"/>
      <c r="I82" s="69"/>
      <c r="J82" s="57"/>
    </row>
    <row r="83" spans="8:10" ht="17.25" customHeight="1">
      <c r="H83" s="13"/>
      <c r="I83" s="69"/>
      <c r="J83" s="57"/>
    </row>
    <row r="84" spans="8:10" ht="17.25" customHeight="1">
      <c r="H84" s="13"/>
      <c r="I84" s="69"/>
      <c r="J84" s="57"/>
    </row>
    <row r="85" spans="8:10" ht="17.25" customHeight="1">
      <c r="H85" s="13"/>
      <c r="I85" s="69"/>
      <c r="J85" s="57"/>
    </row>
    <row r="86" spans="8:10" ht="17.25" customHeight="1">
      <c r="H86" s="13"/>
      <c r="I86" s="69"/>
      <c r="J86" s="57"/>
    </row>
    <row r="87" spans="8:10" ht="17.25" customHeight="1">
      <c r="H87" s="13"/>
      <c r="I87" s="69"/>
      <c r="J87" s="57"/>
    </row>
    <row r="88" spans="8:10" ht="17.25" customHeight="1">
      <c r="H88" s="13"/>
      <c r="I88" s="69"/>
      <c r="J88" s="57"/>
    </row>
    <row r="89" spans="8:10" ht="17.25" customHeight="1">
      <c r="H89" s="13"/>
      <c r="I89" s="69"/>
      <c r="J89" s="57"/>
    </row>
    <row r="90" spans="8:10" ht="17.25" customHeight="1">
      <c r="H90" s="13"/>
      <c r="I90" s="69"/>
      <c r="J90" s="57"/>
    </row>
    <row r="91" spans="8:10" ht="17.25" customHeight="1">
      <c r="H91" s="13"/>
      <c r="I91" s="69"/>
      <c r="J91" s="57"/>
    </row>
    <row r="92" spans="8:10" ht="17.25" customHeight="1">
      <c r="H92" s="13"/>
      <c r="I92" s="69"/>
      <c r="J92" s="57"/>
    </row>
    <row r="93" spans="8:10" ht="17.25" customHeight="1">
      <c r="H93" s="13"/>
      <c r="I93" s="69"/>
      <c r="J93" s="57"/>
    </row>
    <row r="94" spans="8:10" ht="17.25" customHeight="1">
      <c r="H94" s="13"/>
      <c r="I94" s="69"/>
      <c r="J94" s="57"/>
    </row>
    <row r="95" spans="8:10" ht="17.25" customHeight="1">
      <c r="H95" s="13"/>
      <c r="I95" s="69"/>
      <c r="J95" s="57"/>
    </row>
    <row r="96" spans="8:10" ht="17.25" customHeight="1">
      <c r="H96" s="13"/>
      <c r="I96" s="69"/>
      <c r="J96" s="57"/>
    </row>
    <row r="97" spans="8:10" ht="17.25" customHeight="1">
      <c r="H97" s="13"/>
      <c r="I97" s="69"/>
      <c r="J97" s="57"/>
    </row>
    <row r="98" spans="8:10" ht="17.25" customHeight="1">
      <c r="H98" s="13"/>
      <c r="I98" s="69"/>
      <c r="J98" s="57"/>
    </row>
    <row r="99" spans="8:10" ht="17.25" customHeight="1">
      <c r="H99" s="13"/>
      <c r="I99" s="69"/>
      <c r="J99" s="57"/>
    </row>
    <row r="100" spans="8:10" ht="17.25" customHeight="1">
      <c r="H100" s="13"/>
      <c r="I100" s="69"/>
      <c r="J100" s="57"/>
    </row>
    <row r="101" ht="17.25" customHeight="1">
      <c r="H101" s="13"/>
    </row>
    <row r="102" ht="17.25" customHeight="1">
      <c r="H102" s="13"/>
    </row>
    <row r="103" ht="17.25" customHeight="1">
      <c r="H103" s="13"/>
    </row>
    <row r="104" ht="17.25" customHeight="1">
      <c r="H104" s="13"/>
    </row>
    <row r="105" ht="17.25" customHeight="1">
      <c r="H105" s="13"/>
    </row>
    <row r="106" ht="17.25" customHeight="1">
      <c r="H106" s="13"/>
    </row>
    <row r="107" ht="17.25" customHeight="1">
      <c r="H107" s="13"/>
    </row>
    <row r="108" ht="17.25" customHeight="1">
      <c r="H108" s="13"/>
    </row>
    <row r="109" ht="17.25" customHeight="1">
      <c r="H109" s="13"/>
    </row>
    <row r="110" ht="17.25" customHeight="1">
      <c r="H110" s="13"/>
    </row>
    <row r="111" ht="17.25" customHeight="1">
      <c r="H111" s="13"/>
    </row>
    <row r="112" ht="17.25" customHeight="1">
      <c r="H112" s="13"/>
    </row>
    <row r="113" ht="17.25" customHeight="1">
      <c r="H113" s="13"/>
    </row>
    <row r="114" ht="17.25" customHeight="1">
      <c r="H114" s="13"/>
    </row>
    <row r="115" ht="17.25" customHeight="1">
      <c r="H115" s="13"/>
    </row>
    <row r="116" ht="17.25" customHeight="1">
      <c r="H116" s="13"/>
    </row>
    <row r="117" ht="17.25" customHeight="1">
      <c r="H117" s="13"/>
    </row>
    <row r="118" ht="17.25" customHeight="1">
      <c r="H118" s="13"/>
    </row>
    <row r="119" ht="17.25" customHeight="1">
      <c r="H119" s="13"/>
    </row>
    <row r="120" ht="17.25" customHeight="1">
      <c r="H120" s="13"/>
    </row>
    <row r="121" ht="12.75">
      <c r="H121" s="13"/>
    </row>
    <row r="122" ht="12.75">
      <c r="H122" s="13"/>
    </row>
    <row r="123" ht="12.75">
      <c r="H123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  <row r="132" ht="12.75">
      <c r="H132" s="13"/>
    </row>
    <row r="133" ht="12.75">
      <c r="H133" s="13"/>
    </row>
    <row r="134" ht="12.75">
      <c r="H134" s="13"/>
    </row>
    <row r="135" ht="12.75">
      <c r="H135" s="13"/>
    </row>
    <row r="136" ht="12.75">
      <c r="H136" s="13"/>
    </row>
    <row r="137" ht="12.75">
      <c r="H137" s="13"/>
    </row>
    <row r="138" ht="12.75">
      <c r="H138" s="13"/>
    </row>
    <row r="139" ht="12.75">
      <c r="H139" s="13"/>
    </row>
    <row r="140" ht="12.75">
      <c r="H140" s="13"/>
    </row>
    <row r="141" ht="12.75">
      <c r="H141" s="13"/>
    </row>
    <row r="142" ht="12.75">
      <c r="H142" s="13"/>
    </row>
    <row r="143" ht="12.75">
      <c r="H143" s="13"/>
    </row>
    <row r="144" ht="12.75">
      <c r="H144" s="13"/>
    </row>
    <row r="145" ht="12.75">
      <c r="H145" s="13"/>
    </row>
    <row r="146" ht="12.75">
      <c r="H146" s="13"/>
    </row>
    <row r="147" ht="12.75">
      <c r="H147" s="13"/>
    </row>
    <row r="148" ht="12.75">
      <c r="H148" s="13"/>
    </row>
    <row r="149" ht="12.75">
      <c r="H149" s="13"/>
    </row>
    <row r="150" ht="12.75">
      <c r="H150" s="13"/>
    </row>
    <row r="151" ht="12.75">
      <c r="H151" s="13"/>
    </row>
    <row r="152" ht="12.75">
      <c r="H152" s="13"/>
    </row>
    <row r="153" ht="12.75">
      <c r="H153" s="13"/>
    </row>
    <row r="154" ht="12.75">
      <c r="H154" s="13"/>
    </row>
    <row r="155" ht="12.75">
      <c r="H155" s="13"/>
    </row>
    <row r="156" ht="12.75">
      <c r="H156" s="13"/>
    </row>
    <row r="157" ht="12.75">
      <c r="H157" s="13"/>
    </row>
    <row r="158" ht="12.75">
      <c r="H158" s="13"/>
    </row>
    <row r="159" ht="12.75">
      <c r="H159" s="13"/>
    </row>
    <row r="160" ht="12.75">
      <c r="H160" s="13"/>
    </row>
    <row r="161" ht="12.75">
      <c r="H161" s="13"/>
    </row>
    <row r="162" ht="12.75">
      <c r="H162" s="13"/>
    </row>
    <row r="163" ht="12.75">
      <c r="H163" s="13"/>
    </row>
    <row r="164" ht="12.75">
      <c r="H164" s="13"/>
    </row>
    <row r="165" ht="12.75">
      <c r="H165" s="13"/>
    </row>
    <row r="166" ht="12.75">
      <c r="H166" s="13"/>
    </row>
  </sheetData>
  <sheetProtection/>
  <mergeCells count="12">
    <mergeCell ref="A1:Q1"/>
    <mergeCell ref="A2:Q2"/>
    <mergeCell ref="A8:Q8"/>
    <mergeCell ref="A7:Q7"/>
    <mergeCell ref="F5:H5"/>
    <mergeCell ref="D5:E5"/>
    <mergeCell ref="M11:O11"/>
    <mergeCell ref="L5:Q5"/>
    <mergeCell ref="L10:Q10"/>
    <mergeCell ref="E10:H10"/>
    <mergeCell ref="A9:Q9"/>
    <mergeCell ref="A4:Q4"/>
  </mergeCells>
  <printOptions horizontalCentered="1"/>
  <pageMargins left="0.18" right="0.17" top="0.2" bottom="0.2" header="0.2" footer="0.2"/>
  <pageSetup fitToHeight="3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85"/>
  <sheetViews>
    <sheetView view="pageBreakPreview" zoomScaleSheetLayoutView="100" zoomScalePageLayoutView="0" workbookViewId="0" topLeftCell="A7">
      <selection activeCell="C25" sqref="C25"/>
    </sheetView>
  </sheetViews>
  <sheetFormatPr defaultColWidth="9.00390625" defaultRowHeight="12.75"/>
  <cols>
    <col min="1" max="1" width="4.00390625" style="19" customWidth="1"/>
    <col min="2" max="2" width="5.75390625" style="3" customWidth="1"/>
    <col min="3" max="3" width="28.00390625" style="2" customWidth="1"/>
    <col min="4" max="4" width="7.75390625" style="4" customWidth="1"/>
    <col min="5" max="5" width="25.125" style="5" customWidth="1"/>
    <col min="6" max="6" width="7.75390625" style="3" customWidth="1"/>
    <col min="7" max="7" width="7.125" style="3" hidden="1" customWidth="1"/>
    <col min="8" max="11" width="6.25390625" style="3" hidden="1" customWidth="1"/>
    <col min="12" max="12" width="36.375" style="2" hidden="1" customWidth="1"/>
    <col min="13" max="13" width="6.125" style="3" hidden="1" customWidth="1"/>
    <col min="14" max="16" width="6.125" style="2" customWidth="1"/>
    <col min="17" max="17" width="4.375" style="2" customWidth="1"/>
    <col min="18" max="19" width="5.375" style="2" customWidth="1"/>
    <col min="20" max="23" width="5.375" style="48" customWidth="1"/>
    <col min="24" max="26" width="5.375" style="2" customWidth="1"/>
    <col min="27" max="97" width="3.375" style="2" customWidth="1"/>
    <col min="98" max="16384" width="9.125" style="2" customWidth="1"/>
  </cols>
  <sheetData>
    <row r="1" spans="1:34" s="38" customFormat="1" ht="17.25" customHeight="1">
      <c r="A1" s="242" t="str">
        <f>ДЕВУШКИ!A1:Q1</f>
        <v>Министерство физической культуры и спорта Пензенской области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08" t="s">
        <v>12</v>
      </c>
      <c r="S1" s="108" t="s">
        <v>12</v>
      </c>
      <c r="T1" s="108">
        <v>1</v>
      </c>
      <c r="U1" s="108">
        <v>2</v>
      </c>
      <c r="V1" s="111">
        <v>3</v>
      </c>
      <c r="W1" s="108" t="s">
        <v>16</v>
      </c>
      <c r="X1" s="108" t="s">
        <v>17</v>
      </c>
      <c r="Y1" s="108" t="s">
        <v>18</v>
      </c>
      <c r="Z1" s="108" t="s">
        <v>19</v>
      </c>
      <c r="AB1" s="88"/>
      <c r="AC1" s="88"/>
      <c r="AD1" s="110"/>
      <c r="AE1" s="88"/>
      <c r="AF1" s="88"/>
      <c r="AG1" s="110"/>
      <c r="AH1" s="88"/>
    </row>
    <row r="2" spans="1:34" s="38" customFormat="1" ht="17.25" customHeight="1">
      <c r="A2" s="242" t="str">
        <f>ДЕВУШКИ!A2:Q2</f>
        <v>Федерация легкой атлетики Пензенской области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09">
        <v>24</v>
      </c>
      <c r="S2" s="109">
        <v>25.3</v>
      </c>
      <c r="T2" s="109">
        <v>25.4</v>
      </c>
      <c r="U2" s="109">
        <v>26.9</v>
      </c>
      <c r="V2" s="109">
        <v>28.6</v>
      </c>
      <c r="W2" s="109">
        <v>31.1</v>
      </c>
      <c r="X2" s="109">
        <v>33.1</v>
      </c>
      <c r="Y2" s="109">
        <v>35.1</v>
      </c>
      <c r="Z2" s="109">
        <v>37.1</v>
      </c>
      <c r="AB2" s="88"/>
      <c r="AC2" s="88"/>
      <c r="AD2" s="110"/>
      <c r="AE2" s="88"/>
      <c r="AF2" s="112"/>
      <c r="AG2" s="88"/>
      <c r="AH2" s="88"/>
    </row>
    <row r="3" spans="1:26" s="38" customFormat="1" ht="17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09"/>
      <c r="S3" s="109"/>
      <c r="T3" s="109"/>
      <c r="U3" s="109"/>
      <c r="V3" s="109"/>
      <c r="W3" s="109"/>
      <c r="X3" s="109"/>
      <c r="Y3" s="109"/>
      <c r="Z3" s="109"/>
    </row>
    <row r="4" spans="1:108" s="38" customFormat="1" ht="43.5" customHeight="1">
      <c r="A4" s="232" t="str">
        <f>ДЕВУШКИ!A4:Q4</f>
        <v>РЕЗУЛЬТАТЫ
Чемпионата и Первенства области по легкой атлетике среди юниорок и юниоров 1998-99г.р.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Y4" s="88"/>
      <c r="Z4" s="110"/>
      <c r="AA4" s="88"/>
      <c r="AB4" s="88"/>
      <c r="AC4" s="110"/>
      <c r="AD4" s="88"/>
      <c r="AE4" s="88"/>
      <c r="AF4" s="110"/>
      <c r="AG4" s="88"/>
      <c r="AH4" s="88"/>
      <c r="AI4" s="110"/>
      <c r="AJ4" s="88"/>
      <c r="AK4" s="88"/>
      <c r="AL4" s="110"/>
      <c r="AM4" s="88"/>
      <c r="AN4" s="88"/>
      <c r="AO4" s="110"/>
      <c r="AP4" s="88"/>
      <c r="AQ4" s="88"/>
      <c r="AR4" s="110"/>
      <c r="AS4" s="88"/>
      <c r="AT4" s="88"/>
      <c r="AU4" s="110"/>
      <c r="AV4" s="88"/>
      <c r="AW4" s="88"/>
      <c r="AX4" s="110"/>
      <c r="AY4" s="88"/>
      <c r="AZ4" s="88"/>
      <c r="BA4" s="110"/>
      <c r="BB4" s="88"/>
      <c r="BC4" s="88"/>
      <c r="BD4" s="110"/>
      <c r="BE4" s="88"/>
      <c r="BF4" s="88"/>
      <c r="BG4" s="110"/>
      <c r="BH4" s="88"/>
      <c r="BI4" s="88"/>
      <c r="BJ4" s="110"/>
      <c r="BK4" s="88"/>
      <c r="BL4" s="88"/>
      <c r="BM4" s="110"/>
      <c r="BN4" s="88"/>
      <c r="BO4" s="88"/>
      <c r="BP4" s="110"/>
      <c r="BQ4" s="88"/>
      <c r="BR4" s="88"/>
      <c r="BS4" s="110"/>
      <c r="BT4" s="88"/>
      <c r="BU4" s="88"/>
      <c r="BV4" s="110"/>
      <c r="BW4" s="88"/>
      <c r="BX4" s="88"/>
      <c r="BY4" s="110"/>
      <c r="BZ4" s="88"/>
      <c r="CA4" s="88"/>
      <c r="CB4" s="110"/>
      <c r="CC4" s="88"/>
      <c r="CD4" s="88"/>
      <c r="CE4" s="110"/>
      <c r="CF4" s="88"/>
      <c r="CG4" s="88"/>
      <c r="CH4" s="110"/>
      <c r="CI4" s="88"/>
      <c r="CJ4" s="88"/>
      <c r="CK4" s="110"/>
      <c r="CL4" s="88"/>
      <c r="CM4" s="88"/>
      <c r="CN4" s="110"/>
      <c r="CO4" s="88"/>
      <c r="CP4" s="88"/>
      <c r="CQ4" s="110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21" s="38" customFormat="1" ht="15.75" customHeight="1">
      <c r="A5" s="37"/>
      <c r="B5" s="39"/>
      <c r="C5" s="40" t="s">
        <v>0</v>
      </c>
      <c r="D5" s="238" t="s">
        <v>54</v>
      </c>
      <c r="E5" s="238"/>
      <c r="F5" s="238"/>
      <c r="G5" s="238"/>
      <c r="H5" s="72"/>
      <c r="I5" s="72"/>
      <c r="J5" s="72"/>
      <c r="K5" s="72"/>
      <c r="L5" s="238" t="str">
        <f>ДЕВУШКИ!L5</f>
        <v>19-20 июня 2017г</v>
      </c>
      <c r="M5" s="238"/>
      <c r="N5" s="238"/>
      <c r="O5" s="238"/>
      <c r="P5" s="238"/>
      <c r="Q5" s="238"/>
      <c r="T5" s="65"/>
      <c r="U5" s="41"/>
    </row>
    <row r="6" spans="1:21" s="38" customFormat="1" ht="15.75" customHeight="1">
      <c r="A6" s="37"/>
      <c r="B6" s="39"/>
      <c r="C6" s="40"/>
      <c r="D6" s="72"/>
      <c r="E6" s="72"/>
      <c r="F6" s="72"/>
      <c r="G6" s="72"/>
      <c r="H6" s="72"/>
      <c r="I6" s="72"/>
      <c r="J6" s="72"/>
      <c r="K6" s="72"/>
      <c r="L6" s="81"/>
      <c r="M6" s="72"/>
      <c r="N6" s="72"/>
      <c r="O6" s="72"/>
      <c r="P6" s="72"/>
      <c r="Q6" s="72"/>
      <c r="T6" s="65"/>
      <c r="U6" s="41"/>
    </row>
    <row r="7" spans="1:21" s="38" customFormat="1" ht="15.75" customHeight="1">
      <c r="A7" s="226" t="s">
        <v>50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T7" s="65"/>
      <c r="U7" s="41"/>
    </row>
    <row r="8" spans="1:21" s="38" customFormat="1" ht="18" customHeight="1">
      <c r="A8" s="227" t="s">
        <v>28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T8" s="75"/>
      <c r="U8" s="76"/>
    </row>
    <row r="9" spans="1:21" s="84" customFormat="1" ht="14.25" customHeight="1">
      <c r="A9" s="239" t="s">
        <v>42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T9" s="24"/>
      <c r="U9" s="26"/>
    </row>
    <row r="10" spans="1:21" s="78" customFormat="1" ht="13.5" customHeight="1">
      <c r="A10" s="55"/>
      <c r="B10" s="83"/>
      <c r="C10" s="82"/>
      <c r="D10" s="85"/>
      <c r="E10" s="85"/>
      <c r="F10" s="241" t="s">
        <v>14</v>
      </c>
      <c r="G10" s="241"/>
      <c r="H10" s="241"/>
      <c r="I10" s="241"/>
      <c r="J10" s="241"/>
      <c r="K10" s="241"/>
      <c r="L10" s="241"/>
      <c r="M10" s="241"/>
      <c r="N10" s="241"/>
      <c r="O10" s="240"/>
      <c r="P10" s="240"/>
      <c r="Q10" s="240"/>
      <c r="T10" s="77"/>
      <c r="U10" s="79"/>
    </row>
    <row r="11" spans="1:23" s="45" customFormat="1" ht="26.25" customHeight="1">
      <c r="A11" s="42" t="s">
        <v>22</v>
      </c>
      <c r="B11" s="42" t="s">
        <v>11</v>
      </c>
      <c r="C11" s="42" t="s">
        <v>2</v>
      </c>
      <c r="D11" s="53" t="s">
        <v>3</v>
      </c>
      <c r="E11" s="42" t="s">
        <v>4</v>
      </c>
      <c r="F11" s="42" t="s">
        <v>5</v>
      </c>
      <c r="G11" s="42" t="s">
        <v>7</v>
      </c>
      <c r="H11" s="42" t="s">
        <v>21</v>
      </c>
      <c r="I11" s="42" t="s">
        <v>20</v>
      </c>
      <c r="J11" s="42"/>
      <c r="K11" s="42"/>
      <c r="L11" s="42" t="s">
        <v>8</v>
      </c>
      <c r="M11" s="229" t="s">
        <v>9</v>
      </c>
      <c r="N11" s="229"/>
      <c r="O11" s="229"/>
      <c r="P11" s="132" t="s">
        <v>10</v>
      </c>
      <c r="Q11" s="133" t="s">
        <v>1</v>
      </c>
      <c r="T11" s="50"/>
      <c r="U11" s="121"/>
      <c r="V11" s="49"/>
      <c r="W11" s="51"/>
    </row>
    <row r="12" spans="1:23" s="127" customFormat="1" ht="30" customHeight="1">
      <c r="A12" s="124"/>
      <c r="B12" s="124"/>
      <c r="C12" s="124" t="s">
        <v>90</v>
      </c>
      <c r="D12" s="125"/>
      <c r="E12" s="124"/>
      <c r="F12" s="124"/>
      <c r="G12" s="124"/>
      <c r="H12" s="124"/>
      <c r="I12" s="124"/>
      <c r="J12" s="124"/>
      <c r="K12" s="124"/>
      <c r="L12" s="124"/>
      <c r="M12" s="126"/>
      <c r="N12" s="126"/>
      <c r="O12" s="126"/>
      <c r="P12" s="124"/>
      <c r="Q12" s="126"/>
      <c r="T12" s="136"/>
      <c r="U12" s="137"/>
      <c r="V12" s="128"/>
      <c r="W12" s="138"/>
    </row>
    <row r="13" spans="1:23" s="10" customFormat="1" ht="18.75" customHeight="1">
      <c r="A13" s="113">
        <v>1</v>
      </c>
      <c r="B13" s="96">
        <v>18</v>
      </c>
      <c r="C13" s="97" t="s">
        <v>244</v>
      </c>
      <c r="D13" s="102">
        <v>1999</v>
      </c>
      <c r="E13" s="97" t="s">
        <v>63</v>
      </c>
      <c r="F13" s="100">
        <v>31.1</v>
      </c>
      <c r="G13" s="100"/>
      <c r="H13" s="198" t="e">
        <f>LOOKUP(K13,$AB$2:$AJ$2,$AB$1:$AJ$1)</f>
        <v>#N/A</v>
      </c>
      <c r="I13" s="220">
        <f aca="true" t="shared" si="0" ref="I13:J20">F13</f>
        <v>31.1</v>
      </c>
      <c r="J13" s="220">
        <f t="shared" si="0"/>
        <v>0</v>
      </c>
      <c r="K13" s="221">
        <f aca="true" t="shared" si="1" ref="K13:K20">SMALL(I13:J13,1)+0</f>
        <v>0</v>
      </c>
      <c r="L13" s="196" t="s">
        <v>245</v>
      </c>
      <c r="M13" s="95">
        <v>4</v>
      </c>
      <c r="N13" s="106"/>
      <c r="O13" s="106"/>
      <c r="P13" s="106"/>
      <c r="Q13" s="106"/>
      <c r="T13" s="35"/>
      <c r="U13" s="87"/>
      <c r="W13" s="27"/>
    </row>
    <row r="14" spans="1:23" s="10" customFormat="1" ht="18.75" customHeight="1">
      <c r="A14" s="113">
        <v>2</v>
      </c>
      <c r="B14" s="96">
        <v>301</v>
      </c>
      <c r="C14" s="97" t="s">
        <v>233</v>
      </c>
      <c r="D14" s="102">
        <v>1999</v>
      </c>
      <c r="E14" s="97" t="s">
        <v>62</v>
      </c>
      <c r="F14" s="100">
        <v>27.9</v>
      </c>
      <c r="G14" s="100"/>
      <c r="H14" s="198" t="e">
        <f aca="true" t="shared" si="2" ref="H14:H20">LOOKUP(K14,$AL$2:$AT$2,$AL$1:$AT$1)</f>
        <v>#N/A</v>
      </c>
      <c r="I14" s="220">
        <f t="shared" si="0"/>
        <v>27.9</v>
      </c>
      <c r="J14" s="220">
        <f t="shared" si="0"/>
        <v>0</v>
      </c>
      <c r="K14" s="221">
        <f t="shared" si="1"/>
        <v>0</v>
      </c>
      <c r="L14" s="196" t="s">
        <v>234</v>
      </c>
      <c r="M14" s="95">
        <v>2</v>
      </c>
      <c r="N14" s="106"/>
      <c r="O14" s="106"/>
      <c r="P14" s="106"/>
      <c r="Q14" s="106"/>
      <c r="S14" s="34"/>
      <c r="T14" s="35"/>
      <c r="U14" s="87"/>
      <c r="W14" s="27"/>
    </row>
    <row r="15" spans="1:23" s="10" customFormat="1" ht="18.75" customHeight="1">
      <c r="A15" s="113">
        <v>3</v>
      </c>
      <c r="B15" s="96">
        <v>11</v>
      </c>
      <c r="C15" s="97" t="s">
        <v>229</v>
      </c>
      <c r="D15" s="102">
        <v>1998</v>
      </c>
      <c r="E15" s="97" t="s">
        <v>62</v>
      </c>
      <c r="F15" s="100">
        <v>26.6</v>
      </c>
      <c r="G15" s="100"/>
      <c r="H15" s="198" t="e">
        <f t="shared" si="2"/>
        <v>#N/A</v>
      </c>
      <c r="I15" s="220">
        <f t="shared" si="0"/>
        <v>26.6</v>
      </c>
      <c r="J15" s="220">
        <f t="shared" si="0"/>
        <v>0</v>
      </c>
      <c r="K15" s="221">
        <f t="shared" si="1"/>
        <v>0</v>
      </c>
      <c r="L15" s="196" t="s">
        <v>339</v>
      </c>
      <c r="M15" s="95">
        <v>2</v>
      </c>
      <c r="N15" s="106"/>
      <c r="O15" s="106"/>
      <c r="P15" s="106"/>
      <c r="Q15" s="106"/>
      <c r="T15" s="35"/>
      <c r="U15" s="87"/>
      <c r="W15" s="27"/>
    </row>
    <row r="16" spans="1:22" s="10" customFormat="1" ht="18.75" customHeight="1">
      <c r="A16" s="113">
        <v>4</v>
      </c>
      <c r="B16" s="96">
        <v>640</v>
      </c>
      <c r="C16" s="97" t="s">
        <v>239</v>
      </c>
      <c r="D16" s="102">
        <v>1999</v>
      </c>
      <c r="E16" s="97" t="s">
        <v>62</v>
      </c>
      <c r="F16" s="209">
        <v>26</v>
      </c>
      <c r="G16" s="209"/>
      <c r="H16" s="198" t="e">
        <f t="shared" si="2"/>
        <v>#N/A</v>
      </c>
      <c r="I16" s="220">
        <f t="shared" si="0"/>
        <v>26</v>
      </c>
      <c r="J16" s="220">
        <f t="shared" si="0"/>
        <v>0</v>
      </c>
      <c r="K16" s="221">
        <f t="shared" si="1"/>
        <v>0</v>
      </c>
      <c r="L16" s="196" t="s">
        <v>240</v>
      </c>
      <c r="M16" s="95">
        <v>1</v>
      </c>
      <c r="N16" s="106"/>
      <c r="O16" s="106"/>
      <c r="P16" s="106"/>
      <c r="Q16" s="106"/>
      <c r="R16" s="27"/>
      <c r="T16" s="56"/>
      <c r="V16" s="27"/>
    </row>
    <row r="17" spans="1:23" s="10" customFormat="1" ht="18.75" customHeight="1">
      <c r="A17" s="113">
        <v>5</v>
      </c>
      <c r="B17" s="96">
        <v>117</v>
      </c>
      <c r="C17" s="97" t="s">
        <v>243</v>
      </c>
      <c r="D17" s="102">
        <v>1999</v>
      </c>
      <c r="E17" s="97" t="s">
        <v>62</v>
      </c>
      <c r="F17" s="209">
        <v>26.5</v>
      </c>
      <c r="G17" s="209"/>
      <c r="H17" s="198" t="e">
        <f t="shared" si="2"/>
        <v>#N/A</v>
      </c>
      <c r="I17" s="220">
        <f t="shared" si="0"/>
        <v>26.5</v>
      </c>
      <c r="J17" s="220">
        <f t="shared" si="0"/>
        <v>0</v>
      </c>
      <c r="K17" s="221">
        <f t="shared" si="1"/>
        <v>0</v>
      </c>
      <c r="L17" s="196" t="s">
        <v>228</v>
      </c>
      <c r="M17" s="95">
        <v>1</v>
      </c>
      <c r="N17" s="106"/>
      <c r="O17" s="106"/>
      <c r="P17" s="106"/>
      <c r="Q17" s="106"/>
      <c r="S17" s="34"/>
      <c r="T17" s="35"/>
      <c r="U17" s="87"/>
      <c r="W17" s="27"/>
    </row>
    <row r="18" spans="1:23" s="10" customFormat="1" ht="18.75" customHeight="1">
      <c r="A18" s="113">
        <v>6</v>
      </c>
      <c r="B18" s="96">
        <v>227</v>
      </c>
      <c r="C18" s="97" t="s">
        <v>336</v>
      </c>
      <c r="D18" s="102">
        <v>1999</v>
      </c>
      <c r="E18" s="97" t="s">
        <v>64</v>
      </c>
      <c r="F18" s="100">
        <v>27.7</v>
      </c>
      <c r="G18" s="100"/>
      <c r="H18" s="198" t="e">
        <f t="shared" si="2"/>
        <v>#N/A</v>
      </c>
      <c r="I18" s="220">
        <f t="shared" si="0"/>
        <v>27.7</v>
      </c>
      <c r="J18" s="220">
        <f t="shared" si="0"/>
        <v>0</v>
      </c>
      <c r="K18" s="221">
        <f t="shared" si="1"/>
        <v>0</v>
      </c>
      <c r="L18" s="196" t="s">
        <v>337</v>
      </c>
      <c r="M18" s="95">
        <v>3</v>
      </c>
      <c r="N18" s="106"/>
      <c r="O18" s="106"/>
      <c r="P18" s="106"/>
      <c r="Q18" s="106"/>
      <c r="T18" s="35"/>
      <c r="U18" s="87"/>
      <c r="W18" s="27"/>
    </row>
    <row r="19" spans="1:22" s="10" customFormat="1" ht="18.75" customHeight="1">
      <c r="A19" s="113">
        <v>7</v>
      </c>
      <c r="B19" s="96">
        <v>282</v>
      </c>
      <c r="C19" s="97" t="s">
        <v>384</v>
      </c>
      <c r="D19" s="102">
        <v>1999</v>
      </c>
      <c r="E19" s="97" t="s">
        <v>64</v>
      </c>
      <c r="F19" s="100">
        <v>27.8</v>
      </c>
      <c r="G19" s="100"/>
      <c r="H19" s="198" t="e">
        <f t="shared" si="2"/>
        <v>#N/A</v>
      </c>
      <c r="I19" s="220">
        <f t="shared" si="0"/>
        <v>27.8</v>
      </c>
      <c r="J19" s="220">
        <f t="shared" si="0"/>
        <v>0</v>
      </c>
      <c r="K19" s="221">
        <f t="shared" si="1"/>
        <v>0</v>
      </c>
      <c r="L19" s="196" t="s">
        <v>337</v>
      </c>
      <c r="M19" s="95">
        <v>4</v>
      </c>
      <c r="N19" s="106"/>
      <c r="O19" s="106"/>
      <c r="P19" s="106"/>
      <c r="Q19" s="106"/>
      <c r="R19" s="27"/>
      <c r="T19" s="56"/>
      <c r="V19" s="27"/>
    </row>
    <row r="20" spans="1:23" s="10" customFormat="1" ht="18.75" customHeight="1">
      <c r="A20" s="113">
        <v>8</v>
      </c>
      <c r="B20" s="96">
        <v>138</v>
      </c>
      <c r="C20" s="97" t="s">
        <v>237</v>
      </c>
      <c r="D20" s="102">
        <v>1998</v>
      </c>
      <c r="E20" s="97" t="s">
        <v>238</v>
      </c>
      <c r="F20" s="100">
        <v>28.9</v>
      </c>
      <c r="G20" s="100"/>
      <c r="H20" s="198" t="e">
        <f t="shared" si="2"/>
        <v>#N/A</v>
      </c>
      <c r="I20" s="220">
        <f t="shared" si="0"/>
        <v>28.9</v>
      </c>
      <c r="J20" s="220">
        <f t="shared" si="0"/>
        <v>0</v>
      </c>
      <c r="K20" s="221">
        <f t="shared" si="1"/>
        <v>0</v>
      </c>
      <c r="L20" s="196" t="s">
        <v>228</v>
      </c>
      <c r="M20" s="95">
        <v>3</v>
      </c>
      <c r="N20" s="106"/>
      <c r="O20" s="106"/>
      <c r="P20" s="106"/>
      <c r="Q20" s="106"/>
      <c r="T20" s="35"/>
      <c r="U20" s="87"/>
      <c r="W20" s="27"/>
    </row>
    <row r="21" spans="1:23" s="10" customFormat="1" ht="31.5" customHeight="1">
      <c r="A21" s="113"/>
      <c r="B21" s="95"/>
      <c r="C21" s="131" t="s">
        <v>88</v>
      </c>
      <c r="D21" s="115"/>
      <c r="E21" s="114"/>
      <c r="F21" s="116"/>
      <c r="G21" s="95"/>
      <c r="H21" s="117"/>
      <c r="I21" s="118"/>
      <c r="J21" s="119"/>
      <c r="K21" s="120"/>
      <c r="L21" s="114"/>
      <c r="M21" s="95"/>
      <c r="N21" s="106"/>
      <c r="O21" s="106"/>
      <c r="P21" s="106"/>
      <c r="Q21" s="106"/>
      <c r="T21" s="35"/>
      <c r="U21" s="87"/>
      <c r="W21" s="27"/>
    </row>
    <row r="22" spans="1:23" s="10" customFormat="1" ht="19.5" customHeight="1">
      <c r="A22" s="113">
        <v>1</v>
      </c>
      <c r="B22" s="96">
        <v>13</v>
      </c>
      <c r="C22" s="97" t="s">
        <v>374</v>
      </c>
      <c r="D22" s="102">
        <v>2000</v>
      </c>
      <c r="E22" s="97" t="s">
        <v>63</v>
      </c>
      <c r="F22" s="100">
        <v>27.4</v>
      </c>
      <c r="G22" s="100"/>
      <c r="H22" s="101" t="e">
        <f aca="true" t="shared" si="3" ref="H22:H29">LOOKUP(K22,$AL$2:$AT$2,$AL$1:$AT$1)</f>
        <v>#N/A</v>
      </c>
      <c r="I22" s="103">
        <f aca="true" t="shared" si="4" ref="I22:J29">F22</f>
        <v>27.4</v>
      </c>
      <c r="J22" s="103">
        <f t="shared" si="4"/>
        <v>0</v>
      </c>
      <c r="K22" s="104">
        <f aca="true" t="shared" si="5" ref="K22:K29">SMALL(I22:J22,1)+0</f>
        <v>0</v>
      </c>
      <c r="L22" s="105" t="s">
        <v>340</v>
      </c>
      <c r="M22" s="95">
        <v>1</v>
      </c>
      <c r="N22" s="106"/>
      <c r="O22" s="106"/>
      <c r="P22" s="106"/>
      <c r="Q22" s="106"/>
      <c r="T22" s="35"/>
      <c r="U22" s="86"/>
      <c r="W22" s="27"/>
    </row>
    <row r="23" spans="1:23" s="10" customFormat="1" ht="19.5" customHeight="1">
      <c r="A23" s="113">
        <v>2</v>
      </c>
      <c r="B23" s="96">
        <v>36</v>
      </c>
      <c r="C23" s="97" t="s">
        <v>352</v>
      </c>
      <c r="D23" s="102">
        <v>2000</v>
      </c>
      <c r="E23" s="97" t="s">
        <v>63</v>
      </c>
      <c r="F23" s="100">
        <v>27.2</v>
      </c>
      <c r="G23" s="100"/>
      <c r="H23" s="101" t="e">
        <f t="shared" si="3"/>
        <v>#N/A</v>
      </c>
      <c r="I23" s="103">
        <f t="shared" si="4"/>
        <v>27.2</v>
      </c>
      <c r="J23" s="103">
        <f t="shared" si="4"/>
        <v>0</v>
      </c>
      <c r="K23" s="104">
        <f t="shared" si="5"/>
        <v>0</v>
      </c>
      <c r="L23" s="105" t="s">
        <v>296</v>
      </c>
      <c r="M23" s="95">
        <v>2</v>
      </c>
      <c r="N23" s="106"/>
      <c r="O23" s="106"/>
      <c r="P23" s="106"/>
      <c r="Q23" s="106"/>
      <c r="T23" s="35"/>
      <c r="U23" s="86"/>
      <c r="W23" s="27"/>
    </row>
    <row r="24" spans="1:23" s="10" customFormat="1" ht="19.5" customHeight="1">
      <c r="A24" s="113">
        <v>3</v>
      </c>
      <c r="B24" s="96">
        <v>115</v>
      </c>
      <c r="C24" s="97" t="s">
        <v>316</v>
      </c>
      <c r="D24" s="102">
        <v>2000</v>
      </c>
      <c r="E24" s="97" t="s">
        <v>63</v>
      </c>
      <c r="F24" s="100">
        <v>26.4</v>
      </c>
      <c r="G24" s="100"/>
      <c r="H24" s="101" t="e">
        <f t="shared" si="3"/>
        <v>#N/A</v>
      </c>
      <c r="I24" s="103">
        <f t="shared" si="4"/>
        <v>26.4</v>
      </c>
      <c r="J24" s="103">
        <f t="shared" si="4"/>
        <v>0</v>
      </c>
      <c r="K24" s="104">
        <f t="shared" si="5"/>
        <v>0</v>
      </c>
      <c r="L24" s="105" t="s">
        <v>245</v>
      </c>
      <c r="M24" s="95">
        <v>1</v>
      </c>
      <c r="N24" s="106"/>
      <c r="O24" s="106"/>
      <c r="P24" s="106"/>
      <c r="Q24" s="106"/>
      <c r="T24" s="35"/>
      <c r="U24" s="86"/>
      <c r="W24" s="27"/>
    </row>
    <row r="25" spans="1:23" s="10" customFormat="1" ht="19.5" customHeight="1">
      <c r="A25" s="113">
        <v>4</v>
      </c>
      <c r="B25" s="96">
        <v>47</v>
      </c>
      <c r="C25" s="97" t="s">
        <v>274</v>
      </c>
      <c r="D25" s="102">
        <v>1994</v>
      </c>
      <c r="E25" s="97" t="s">
        <v>62</v>
      </c>
      <c r="F25" s="107">
        <v>24.9</v>
      </c>
      <c r="G25" s="107"/>
      <c r="H25" s="101" t="e">
        <f t="shared" si="3"/>
        <v>#N/A</v>
      </c>
      <c r="I25" s="103">
        <f t="shared" si="4"/>
        <v>24.9</v>
      </c>
      <c r="J25" s="103">
        <f t="shared" si="4"/>
        <v>0</v>
      </c>
      <c r="K25" s="104">
        <f t="shared" si="5"/>
        <v>0</v>
      </c>
      <c r="L25" s="105" t="s">
        <v>351</v>
      </c>
      <c r="M25" s="95">
        <v>1</v>
      </c>
      <c r="N25" s="106"/>
      <c r="O25" s="106"/>
      <c r="P25" s="106"/>
      <c r="Q25" s="106"/>
      <c r="T25" s="35"/>
      <c r="U25" s="86"/>
      <c r="W25" s="27"/>
    </row>
    <row r="26" spans="1:23" s="10" customFormat="1" ht="19.5" customHeight="1">
      <c r="A26" s="113">
        <v>5</v>
      </c>
      <c r="B26" s="96">
        <v>300</v>
      </c>
      <c r="C26" s="97" t="s">
        <v>325</v>
      </c>
      <c r="D26" s="102">
        <v>2000</v>
      </c>
      <c r="E26" s="97" t="s">
        <v>62</v>
      </c>
      <c r="F26" s="100">
        <v>25.9</v>
      </c>
      <c r="G26" s="100"/>
      <c r="H26" s="101" t="e">
        <f t="shared" si="3"/>
        <v>#N/A</v>
      </c>
      <c r="I26" s="103">
        <f t="shared" si="4"/>
        <v>25.9</v>
      </c>
      <c r="J26" s="103">
        <f t="shared" si="4"/>
        <v>0</v>
      </c>
      <c r="K26" s="104">
        <f t="shared" si="5"/>
        <v>0</v>
      </c>
      <c r="L26" s="105" t="s">
        <v>234</v>
      </c>
      <c r="M26" s="95">
        <v>1</v>
      </c>
      <c r="N26" s="106"/>
      <c r="O26" s="106"/>
      <c r="P26" s="106"/>
      <c r="Q26" s="106"/>
      <c r="T26" s="35"/>
      <c r="U26" s="86"/>
      <c r="W26" s="27"/>
    </row>
    <row r="27" spans="1:23" s="10" customFormat="1" ht="19.5" customHeight="1">
      <c r="A27" s="113">
        <v>6</v>
      </c>
      <c r="B27" s="96">
        <v>192</v>
      </c>
      <c r="C27" s="97" t="s">
        <v>306</v>
      </c>
      <c r="D27" s="102">
        <v>1996</v>
      </c>
      <c r="E27" s="97" t="s">
        <v>62</v>
      </c>
      <c r="F27" s="107">
        <v>26.8</v>
      </c>
      <c r="G27" s="107"/>
      <c r="H27" s="101" t="e">
        <f t="shared" si="3"/>
        <v>#N/A</v>
      </c>
      <c r="I27" s="103">
        <f t="shared" si="4"/>
        <v>26.8</v>
      </c>
      <c r="J27" s="103">
        <f t="shared" si="4"/>
        <v>0</v>
      </c>
      <c r="K27" s="104">
        <f t="shared" si="5"/>
        <v>0</v>
      </c>
      <c r="L27" s="105" t="s">
        <v>288</v>
      </c>
      <c r="M27" s="95">
        <v>2</v>
      </c>
      <c r="N27" s="106"/>
      <c r="O27" s="106"/>
      <c r="P27" s="106"/>
      <c r="Q27" s="106"/>
      <c r="T27" s="35"/>
      <c r="U27" s="86"/>
      <c r="W27" s="27"/>
    </row>
    <row r="28" spans="1:23" s="10" customFormat="1" ht="19.5" customHeight="1">
      <c r="A28" s="113">
        <v>7</v>
      </c>
      <c r="B28" s="96">
        <v>69</v>
      </c>
      <c r="C28" s="97" t="s">
        <v>354</v>
      </c>
      <c r="D28" s="102">
        <v>1995</v>
      </c>
      <c r="E28" s="97" t="s">
        <v>63</v>
      </c>
      <c r="F28" s="100">
        <v>26.9</v>
      </c>
      <c r="G28" s="100"/>
      <c r="H28" s="101" t="e">
        <f t="shared" si="3"/>
        <v>#N/A</v>
      </c>
      <c r="I28" s="103">
        <f t="shared" si="4"/>
        <v>26.9</v>
      </c>
      <c r="J28" s="103">
        <f t="shared" si="4"/>
        <v>0</v>
      </c>
      <c r="K28" s="104">
        <f t="shared" si="5"/>
        <v>0</v>
      </c>
      <c r="L28" s="105" t="s">
        <v>340</v>
      </c>
      <c r="M28" s="95">
        <v>1</v>
      </c>
      <c r="N28" s="106"/>
      <c r="O28" s="106"/>
      <c r="P28" s="106"/>
      <c r="Q28" s="106"/>
      <c r="T28" s="35"/>
      <c r="U28" s="86"/>
      <c r="W28" s="27"/>
    </row>
    <row r="29" spans="1:23" s="10" customFormat="1" ht="19.5" customHeight="1">
      <c r="A29" s="113">
        <v>8</v>
      </c>
      <c r="B29" s="96">
        <v>247</v>
      </c>
      <c r="C29" s="97" t="s">
        <v>360</v>
      </c>
      <c r="D29" s="102">
        <v>2002</v>
      </c>
      <c r="E29" s="97" t="s">
        <v>361</v>
      </c>
      <c r="F29" s="100">
        <v>27.3</v>
      </c>
      <c r="G29" s="100"/>
      <c r="H29" s="101" t="e">
        <f t="shared" si="3"/>
        <v>#N/A</v>
      </c>
      <c r="I29" s="103">
        <f t="shared" si="4"/>
        <v>27.3</v>
      </c>
      <c r="J29" s="103">
        <f t="shared" si="4"/>
        <v>0</v>
      </c>
      <c r="K29" s="104">
        <f t="shared" si="5"/>
        <v>0</v>
      </c>
      <c r="L29" s="105" t="s">
        <v>362</v>
      </c>
      <c r="M29" s="95">
        <v>1</v>
      </c>
      <c r="N29" s="106"/>
      <c r="O29" s="106"/>
      <c r="P29" s="106"/>
      <c r="Q29" s="106"/>
      <c r="T29" s="35"/>
      <c r="U29" s="86"/>
      <c r="W29" s="27"/>
    </row>
    <row r="30" spans="1:13" s="10" customFormat="1" ht="16.5" customHeight="1">
      <c r="A30" s="139"/>
      <c r="B30" s="8"/>
      <c r="C30" s="9"/>
      <c r="D30" s="140"/>
      <c r="E30" s="9"/>
      <c r="F30" s="141"/>
      <c r="G30" s="8"/>
      <c r="H30" s="142"/>
      <c r="I30" s="143"/>
      <c r="J30" s="27"/>
      <c r="K30" s="144"/>
      <c r="L30" s="9"/>
      <c r="M30" s="8"/>
    </row>
    <row r="31" spans="1:12" s="10" customFormat="1" ht="14.25" customHeight="1">
      <c r="A31" s="8"/>
      <c r="B31" s="36"/>
      <c r="C31" s="145" t="s">
        <v>23</v>
      </c>
      <c r="D31" s="11"/>
      <c r="E31" s="134"/>
      <c r="F31" s="12"/>
      <c r="G31" s="71"/>
      <c r="H31" s="8"/>
      <c r="I31" s="23"/>
      <c r="J31" s="71"/>
      <c r="K31" s="22"/>
      <c r="L31" s="64"/>
    </row>
    <row r="32" spans="1:12" s="10" customFormat="1" ht="14.25" customHeight="1">
      <c r="A32" s="8"/>
      <c r="B32" s="36"/>
      <c r="C32" s="145" t="s">
        <v>24</v>
      </c>
      <c r="D32" s="11"/>
      <c r="E32" s="135"/>
      <c r="F32" s="12"/>
      <c r="G32" s="71"/>
      <c r="H32" s="8"/>
      <c r="I32" s="23"/>
      <c r="J32" s="71"/>
      <c r="K32" s="22"/>
      <c r="L32" s="64"/>
    </row>
    <row r="33" spans="1:12" s="10" customFormat="1" ht="14.25" customHeight="1">
      <c r="A33" s="8"/>
      <c r="B33" s="36"/>
      <c r="C33" s="145" t="s">
        <v>25</v>
      </c>
      <c r="D33" s="11"/>
      <c r="E33" s="135"/>
      <c r="F33" s="12"/>
      <c r="G33" s="71"/>
      <c r="H33" s="8"/>
      <c r="I33" s="23"/>
      <c r="J33" s="71"/>
      <c r="K33" s="22"/>
      <c r="L33" s="64"/>
    </row>
    <row r="34" spans="1:23" s="14" customFormat="1" ht="17.25" customHeight="1">
      <c r="A34" s="20"/>
      <c r="B34" s="13"/>
      <c r="D34" s="15"/>
      <c r="E34" s="16"/>
      <c r="F34" s="13"/>
      <c r="G34" s="13"/>
      <c r="H34" s="13"/>
      <c r="I34" s="13"/>
      <c r="J34" s="13"/>
      <c r="K34" s="13"/>
      <c r="M34" s="13"/>
      <c r="T34" s="52"/>
      <c r="U34" s="52"/>
      <c r="V34" s="52"/>
      <c r="W34" s="52"/>
    </row>
    <row r="35" spans="1:23" s="14" customFormat="1" ht="17.25" customHeight="1">
      <c r="A35" s="20"/>
      <c r="B35" s="13"/>
      <c r="D35" s="15"/>
      <c r="E35" s="16"/>
      <c r="F35" s="13"/>
      <c r="G35" s="13"/>
      <c r="H35" s="13"/>
      <c r="I35" s="13"/>
      <c r="J35" s="13"/>
      <c r="K35" s="13"/>
      <c r="M35" s="13"/>
      <c r="T35" s="52"/>
      <c r="U35" s="52"/>
      <c r="V35" s="52"/>
      <c r="W35" s="52"/>
    </row>
    <row r="36" spans="1:23" s="14" customFormat="1" ht="17.25" customHeight="1">
      <c r="A36" s="20"/>
      <c r="B36" s="13"/>
      <c r="D36" s="15"/>
      <c r="E36" s="16"/>
      <c r="F36" s="13"/>
      <c r="G36" s="13"/>
      <c r="H36" s="13"/>
      <c r="I36" s="13"/>
      <c r="J36" s="13"/>
      <c r="K36" s="13"/>
      <c r="M36" s="13"/>
      <c r="T36" s="52"/>
      <c r="U36" s="52"/>
      <c r="V36" s="52"/>
      <c r="W36" s="52"/>
    </row>
    <row r="37" spans="1:23" s="14" customFormat="1" ht="17.25" customHeight="1">
      <c r="A37" s="20"/>
      <c r="B37" s="13"/>
      <c r="D37" s="15"/>
      <c r="E37" s="16"/>
      <c r="F37" s="13"/>
      <c r="G37" s="13"/>
      <c r="H37" s="13"/>
      <c r="I37" s="13"/>
      <c r="J37" s="13"/>
      <c r="K37" s="13"/>
      <c r="M37" s="13"/>
      <c r="T37" s="52"/>
      <c r="U37" s="52"/>
      <c r="V37" s="52"/>
      <c r="W37" s="52"/>
    </row>
    <row r="38" spans="1:23" s="14" customFormat="1" ht="17.25" customHeight="1">
      <c r="A38" s="20"/>
      <c r="B38" s="13"/>
      <c r="D38" s="15"/>
      <c r="E38" s="16"/>
      <c r="F38" s="13"/>
      <c r="G38" s="13"/>
      <c r="H38" s="13"/>
      <c r="I38" s="13"/>
      <c r="J38" s="13"/>
      <c r="K38" s="13"/>
      <c r="M38" s="13"/>
      <c r="T38" s="52"/>
      <c r="U38" s="52"/>
      <c r="V38" s="52"/>
      <c r="W38" s="52"/>
    </row>
    <row r="39" spans="1:23" s="14" customFormat="1" ht="17.25" customHeight="1">
      <c r="A39" s="20"/>
      <c r="B39" s="13"/>
      <c r="D39" s="15"/>
      <c r="E39" s="16"/>
      <c r="F39" s="13"/>
      <c r="G39" s="13"/>
      <c r="H39" s="13"/>
      <c r="I39" s="13"/>
      <c r="J39" s="13"/>
      <c r="K39" s="13"/>
      <c r="M39" s="13"/>
      <c r="T39" s="52"/>
      <c r="U39" s="52"/>
      <c r="V39" s="52"/>
      <c r="W39" s="52"/>
    </row>
    <row r="40" spans="1:23" s="14" customFormat="1" ht="17.25" customHeight="1">
      <c r="A40" s="20"/>
      <c r="B40" s="13"/>
      <c r="D40" s="15"/>
      <c r="E40" s="16"/>
      <c r="F40" s="13"/>
      <c r="G40" s="13"/>
      <c r="H40" s="13"/>
      <c r="I40" s="13"/>
      <c r="J40" s="13"/>
      <c r="K40" s="13"/>
      <c r="M40" s="13"/>
      <c r="T40" s="52"/>
      <c r="U40" s="52"/>
      <c r="V40" s="52"/>
      <c r="W40" s="52"/>
    </row>
    <row r="41" spans="1:23" s="14" customFormat="1" ht="17.25" customHeight="1">
      <c r="A41" s="20"/>
      <c r="B41" s="13"/>
      <c r="D41" s="15"/>
      <c r="E41" s="16"/>
      <c r="F41" s="13"/>
      <c r="G41" s="13"/>
      <c r="H41" s="13"/>
      <c r="I41" s="13"/>
      <c r="J41" s="13"/>
      <c r="K41" s="13"/>
      <c r="M41" s="13"/>
      <c r="T41" s="52"/>
      <c r="U41" s="52"/>
      <c r="V41" s="52"/>
      <c r="W41" s="52"/>
    </row>
    <row r="42" spans="1:19" s="59" customFormat="1" ht="17.25" customHeight="1">
      <c r="A42" s="20"/>
      <c r="B42" s="13"/>
      <c r="C42" s="14"/>
      <c r="D42" s="15"/>
      <c r="E42" s="16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80"/>
      <c r="S42" s="80"/>
    </row>
    <row r="43" spans="1:19" s="59" customFormat="1" ht="17.25" customHeight="1">
      <c r="A43" s="20"/>
      <c r="B43" s="13"/>
      <c r="C43" s="14"/>
      <c r="D43" s="15"/>
      <c r="E43" s="16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80"/>
      <c r="S43" s="80"/>
    </row>
    <row r="44" spans="1:19" s="59" customFormat="1" ht="17.25" customHeight="1">
      <c r="A44" s="20"/>
      <c r="B44" s="13"/>
      <c r="C44" s="14"/>
      <c r="D44" s="15"/>
      <c r="E44" s="16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  <c r="R44" s="80"/>
      <c r="S44" s="80"/>
    </row>
    <row r="45" spans="1:19" s="59" customFormat="1" ht="17.25" customHeight="1">
      <c r="A45" s="20"/>
      <c r="B45" s="13"/>
      <c r="C45" s="14"/>
      <c r="D45" s="15"/>
      <c r="E45" s="16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80"/>
      <c r="S45" s="80"/>
    </row>
    <row r="46" spans="1:23" s="14" customFormat="1" ht="17.25" customHeight="1">
      <c r="A46" s="20"/>
      <c r="B46" s="13"/>
      <c r="D46" s="15"/>
      <c r="E46" s="16"/>
      <c r="F46" s="13"/>
      <c r="G46" s="13"/>
      <c r="H46" s="13"/>
      <c r="I46" s="13"/>
      <c r="J46" s="13"/>
      <c r="K46" s="13"/>
      <c r="M46" s="13"/>
      <c r="T46" s="52"/>
      <c r="U46" s="52"/>
      <c r="V46" s="52"/>
      <c r="W46" s="52"/>
    </row>
    <row r="47" spans="1:23" s="14" customFormat="1" ht="17.25" customHeight="1">
      <c r="A47" s="20"/>
      <c r="B47" s="13"/>
      <c r="D47" s="15"/>
      <c r="E47" s="16"/>
      <c r="F47" s="13"/>
      <c r="G47" s="13"/>
      <c r="H47" s="13"/>
      <c r="I47" s="13"/>
      <c r="J47" s="13"/>
      <c r="K47" s="13"/>
      <c r="M47" s="13"/>
      <c r="T47" s="52"/>
      <c r="U47" s="52"/>
      <c r="V47" s="52"/>
      <c r="W47" s="52"/>
    </row>
    <row r="48" spans="1:23" s="14" customFormat="1" ht="17.25" customHeight="1">
      <c r="A48" s="20"/>
      <c r="B48" s="13"/>
      <c r="D48" s="15"/>
      <c r="E48" s="16"/>
      <c r="F48" s="13"/>
      <c r="G48" s="13"/>
      <c r="H48" s="13"/>
      <c r="I48" s="13"/>
      <c r="J48" s="13"/>
      <c r="K48" s="13"/>
      <c r="M48" s="13"/>
      <c r="T48" s="52"/>
      <c r="U48" s="52"/>
      <c r="V48" s="52"/>
      <c r="W48" s="52"/>
    </row>
    <row r="49" spans="1:23" s="14" customFormat="1" ht="17.25" customHeight="1">
      <c r="A49" s="20"/>
      <c r="B49" s="13"/>
      <c r="D49" s="15"/>
      <c r="E49" s="16"/>
      <c r="F49" s="13"/>
      <c r="G49" s="13"/>
      <c r="H49" s="13"/>
      <c r="I49" s="13"/>
      <c r="J49" s="13"/>
      <c r="K49" s="13"/>
      <c r="M49" s="13"/>
      <c r="T49" s="52"/>
      <c r="U49" s="52"/>
      <c r="V49" s="52"/>
      <c r="W49" s="52"/>
    </row>
    <row r="50" spans="1:23" s="14" customFormat="1" ht="17.25" customHeight="1">
      <c r="A50" s="20"/>
      <c r="B50" s="13"/>
      <c r="D50" s="15"/>
      <c r="E50" s="16"/>
      <c r="F50" s="13"/>
      <c r="G50" s="13"/>
      <c r="H50" s="13"/>
      <c r="I50" s="13"/>
      <c r="J50" s="13"/>
      <c r="K50" s="13"/>
      <c r="M50" s="13"/>
      <c r="T50" s="52"/>
      <c r="U50" s="52"/>
      <c r="V50" s="52"/>
      <c r="W50" s="52"/>
    </row>
    <row r="51" spans="1:23" s="14" customFormat="1" ht="17.25" customHeight="1">
      <c r="A51" s="20"/>
      <c r="B51" s="13"/>
      <c r="D51" s="15"/>
      <c r="E51" s="16"/>
      <c r="F51" s="13"/>
      <c r="G51" s="13"/>
      <c r="H51" s="13"/>
      <c r="I51" s="13"/>
      <c r="J51" s="13"/>
      <c r="K51" s="13"/>
      <c r="M51" s="13"/>
      <c r="T51" s="52"/>
      <c r="U51" s="52"/>
      <c r="V51" s="52"/>
      <c r="W51" s="52"/>
    </row>
    <row r="52" spans="1:23" s="14" customFormat="1" ht="17.25" customHeight="1">
      <c r="A52" s="20"/>
      <c r="B52" s="13"/>
      <c r="D52" s="15"/>
      <c r="E52" s="16"/>
      <c r="F52" s="13"/>
      <c r="G52" s="13"/>
      <c r="H52" s="13"/>
      <c r="I52" s="13"/>
      <c r="J52" s="13"/>
      <c r="K52" s="13"/>
      <c r="M52" s="13"/>
      <c r="T52" s="52"/>
      <c r="U52" s="52"/>
      <c r="V52" s="52"/>
      <c r="W52" s="52"/>
    </row>
    <row r="53" spans="1:23" s="14" customFormat="1" ht="17.25" customHeight="1">
      <c r="A53" s="20"/>
      <c r="B53" s="13"/>
      <c r="D53" s="15"/>
      <c r="E53" s="16"/>
      <c r="F53" s="13"/>
      <c r="G53" s="13"/>
      <c r="H53" s="13"/>
      <c r="I53" s="13"/>
      <c r="J53" s="13"/>
      <c r="K53" s="13"/>
      <c r="M53" s="13"/>
      <c r="T53" s="52"/>
      <c r="U53" s="52"/>
      <c r="V53" s="52"/>
      <c r="W53" s="52"/>
    </row>
    <row r="54" spans="1:23" s="14" customFormat="1" ht="17.25" customHeight="1">
      <c r="A54" s="20"/>
      <c r="B54" s="13"/>
      <c r="D54" s="15"/>
      <c r="E54" s="16"/>
      <c r="F54" s="13"/>
      <c r="G54" s="13"/>
      <c r="H54" s="13"/>
      <c r="I54" s="13"/>
      <c r="J54" s="13"/>
      <c r="K54" s="13"/>
      <c r="M54" s="13"/>
      <c r="T54" s="52"/>
      <c r="U54" s="52"/>
      <c r="V54" s="52"/>
      <c r="W54" s="52"/>
    </row>
    <row r="55" spans="1:23" s="14" customFormat="1" ht="12.75">
      <c r="A55" s="20"/>
      <c r="B55" s="13"/>
      <c r="D55" s="15"/>
      <c r="E55" s="16"/>
      <c r="F55" s="13"/>
      <c r="G55" s="13"/>
      <c r="H55" s="13"/>
      <c r="I55" s="13"/>
      <c r="J55" s="13"/>
      <c r="K55" s="13"/>
      <c r="M55" s="13"/>
      <c r="T55" s="52"/>
      <c r="U55" s="52"/>
      <c r="V55" s="52"/>
      <c r="W55" s="52"/>
    </row>
    <row r="56" spans="1:23" s="14" customFormat="1" ht="12.75">
      <c r="A56" s="20"/>
      <c r="B56" s="13"/>
      <c r="D56" s="15"/>
      <c r="E56" s="16"/>
      <c r="F56" s="13"/>
      <c r="G56" s="13"/>
      <c r="H56" s="13"/>
      <c r="I56" s="13"/>
      <c r="J56" s="13"/>
      <c r="K56" s="13"/>
      <c r="M56" s="13"/>
      <c r="T56" s="52"/>
      <c r="U56" s="52"/>
      <c r="V56" s="52"/>
      <c r="W56" s="52"/>
    </row>
    <row r="57" spans="1:23" s="14" customFormat="1" ht="12.75">
      <c r="A57" s="20"/>
      <c r="B57" s="13"/>
      <c r="D57" s="15"/>
      <c r="E57" s="16"/>
      <c r="F57" s="13"/>
      <c r="G57" s="13"/>
      <c r="H57" s="13"/>
      <c r="I57" s="13"/>
      <c r="J57" s="13"/>
      <c r="K57" s="13"/>
      <c r="M57" s="13"/>
      <c r="T57" s="52"/>
      <c r="U57" s="52"/>
      <c r="V57" s="52"/>
      <c r="W57" s="52"/>
    </row>
    <row r="58" spans="1:23" s="14" customFormat="1" ht="12.75">
      <c r="A58" s="20"/>
      <c r="B58" s="13"/>
      <c r="D58" s="15"/>
      <c r="E58" s="16"/>
      <c r="F58" s="13"/>
      <c r="G58" s="13"/>
      <c r="H58" s="13"/>
      <c r="I58" s="13"/>
      <c r="J58" s="13"/>
      <c r="K58" s="13"/>
      <c r="M58" s="13"/>
      <c r="T58" s="52"/>
      <c r="U58" s="52"/>
      <c r="V58" s="52"/>
      <c r="W58" s="52"/>
    </row>
    <row r="59" spans="1:23" s="14" customFormat="1" ht="12.75">
      <c r="A59" s="20"/>
      <c r="B59" s="13"/>
      <c r="D59" s="15"/>
      <c r="E59" s="16"/>
      <c r="F59" s="13"/>
      <c r="G59" s="13"/>
      <c r="H59" s="13"/>
      <c r="I59" s="13"/>
      <c r="J59" s="13"/>
      <c r="K59" s="13"/>
      <c r="M59" s="13"/>
      <c r="T59" s="52"/>
      <c r="U59" s="52"/>
      <c r="V59" s="52"/>
      <c r="W59" s="52"/>
    </row>
    <row r="60" spans="1:23" s="14" customFormat="1" ht="12.75">
      <c r="A60" s="20"/>
      <c r="B60" s="13"/>
      <c r="D60" s="15"/>
      <c r="E60" s="16"/>
      <c r="F60" s="13"/>
      <c r="G60" s="13"/>
      <c r="H60" s="13"/>
      <c r="I60" s="13"/>
      <c r="J60" s="13"/>
      <c r="K60" s="13"/>
      <c r="M60" s="13"/>
      <c r="T60" s="52"/>
      <c r="U60" s="52"/>
      <c r="V60" s="52"/>
      <c r="W60" s="52"/>
    </row>
    <row r="61" spans="1:23" s="14" customFormat="1" ht="12.75">
      <c r="A61" s="20"/>
      <c r="B61" s="13"/>
      <c r="D61" s="15"/>
      <c r="E61" s="16"/>
      <c r="F61" s="13"/>
      <c r="G61" s="13"/>
      <c r="H61" s="13"/>
      <c r="I61" s="13"/>
      <c r="J61" s="13"/>
      <c r="K61" s="13"/>
      <c r="M61" s="13"/>
      <c r="T61" s="52"/>
      <c r="U61" s="52"/>
      <c r="V61" s="52"/>
      <c r="W61" s="52"/>
    </row>
    <row r="62" spans="1:23" s="14" customFormat="1" ht="12.75">
      <c r="A62" s="20"/>
      <c r="B62" s="13"/>
      <c r="D62" s="15"/>
      <c r="E62" s="16"/>
      <c r="F62" s="13"/>
      <c r="G62" s="13"/>
      <c r="H62" s="13"/>
      <c r="I62" s="13"/>
      <c r="J62" s="13"/>
      <c r="K62" s="13"/>
      <c r="M62" s="13"/>
      <c r="T62" s="52"/>
      <c r="U62" s="52"/>
      <c r="V62" s="52"/>
      <c r="W62" s="52"/>
    </row>
    <row r="63" spans="1:23" s="14" customFormat="1" ht="12.75">
      <c r="A63" s="20"/>
      <c r="B63" s="13"/>
      <c r="D63" s="15"/>
      <c r="E63" s="16"/>
      <c r="F63" s="13"/>
      <c r="G63" s="13"/>
      <c r="H63" s="13"/>
      <c r="I63" s="13"/>
      <c r="J63" s="13"/>
      <c r="K63" s="13"/>
      <c r="M63" s="13"/>
      <c r="T63" s="52"/>
      <c r="U63" s="52"/>
      <c r="V63" s="52"/>
      <c r="W63" s="52"/>
    </row>
    <row r="64" spans="1:23" s="14" customFormat="1" ht="12.75">
      <c r="A64" s="20"/>
      <c r="B64" s="13"/>
      <c r="D64" s="15"/>
      <c r="E64" s="16"/>
      <c r="F64" s="13"/>
      <c r="G64" s="13"/>
      <c r="H64" s="13"/>
      <c r="I64" s="13"/>
      <c r="J64" s="13"/>
      <c r="K64" s="13"/>
      <c r="M64" s="13"/>
      <c r="T64" s="52"/>
      <c r="U64" s="52"/>
      <c r="V64" s="52"/>
      <c r="W64" s="52"/>
    </row>
    <row r="65" spans="1:23" s="14" customFormat="1" ht="12.75">
      <c r="A65" s="20"/>
      <c r="B65" s="13"/>
      <c r="D65" s="15"/>
      <c r="E65" s="16"/>
      <c r="F65" s="13"/>
      <c r="G65" s="13"/>
      <c r="H65" s="13"/>
      <c r="I65" s="13"/>
      <c r="J65" s="13"/>
      <c r="K65" s="13"/>
      <c r="M65" s="13"/>
      <c r="T65" s="52"/>
      <c r="U65" s="52"/>
      <c r="V65" s="52"/>
      <c r="W65" s="52"/>
    </row>
    <row r="66" spans="1:23" s="14" customFormat="1" ht="12.75">
      <c r="A66" s="20"/>
      <c r="B66" s="13"/>
      <c r="D66" s="15"/>
      <c r="E66" s="16"/>
      <c r="F66" s="13"/>
      <c r="G66" s="13"/>
      <c r="H66" s="13"/>
      <c r="I66" s="13"/>
      <c r="J66" s="13"/>
      <c r="K66" s="13"/>
      <c r="M66" s="13"/>
      <c r="T66" s="52"/>
      <c r="U66" s="52"/>
      <c r="V66" s="52"/>
      <c r="W66" s="52"/>
    </row>
    <row r="67" spans="1:23" s="14" customFormat="1" ht="12.75">
      <c r="A67" s="20"/>
      <c r="B67" s="13"/>
      <c r="D67" s="15"/>
      <c r="E67" s="16"/>
      <c r="F67" s="13"/>
      <c r="G67" s="13"/>
      <c r="H67" s="13"/>
      <c r="I67" s="13"/>
      <c r="J67" s="13"/>
      <c r="K67" s="13"/>
      <c r="M67" s="13"/>
      <c r="T67" s="52"/>
      <c r="U67" s="52"/>
      <c r="V67" s="52"/>
      <c r="W67" s="52"/>
    </row>
    <row r="68" spans="1:23" s="14" customFormat="1" ht="12.75">
      <c r="A68" s="20"/>
      <c r="B68" s="13"/>
      <c r="D68" s="15"/>
      <c r="E68" s="16"/>
      <c r="F68" s="13"/>
      <c r="G68" s="13"/>
      <c r="H68" s="13"/>
      <c r="I68" s="13"/>
      <c r="J68" s="13"/>
      <c r="K68" s="13"/>
      <c r="M68" s="13"/>
      <c r="T68" s="52"/>
      <c r="U68" s="52"/>
      <c r="V68" s="52"/>
      <c r="W68" s="52"/>
    </row>
    <row r="69" spans="1:23" s="14" customFormat="1" ht="12.75">
      <c r="A69" s="20"/>
      <c r="B69" s="13"/>
      <c r="D69" s="15"/>
      <c r="E69" s="16"/>
      <c r="F69" s="13"/>
      <c r="G69" s="13"/>
      <c r="H69" s="13"/>
      <c r="I69" s="13"/>
      <c r="J69" s="13"/>
      <c r="K69" s="13"/>
      <c r="M69" s="13"/>
      <c r="T69" s="52"/>
      <c r="U69" s="52"/>
      <c r="V69" s="52"/>
      <c r="W69" s="52"/>
    </row>
    <row r="70" spans="1:23" s="14" customFormat="1" ht="12.75">
      <c r="A70" s="20"/>
      <c r="B70" s="13"/>
      <c r="D70" s="15"/>
      <c r="E70" s="16"/>
      <c r="F70" s="13"/>
      <c r="G70" s="13"/>
      <c r="H70" s="13"/>
      <c r="I70" s="13"/>
      <c r="J70" s="13"/>
      <c r="K70" s="13"/>
      <c r="M70" s="13"/>
      <c r="T70" s="52"/>
      <c r="U70" s="52"/>
      <c r="V70" s="52"/>
      <c r="W70" s="52"/>
    </row>
    <row r="71" spans="1:23" s="14" customFormat="1" ht="12.75">
      <c r="A71" s="20"/>
      <c r="B71" s="13"/>
      <c r="D71" s="15"/>
      <c r="E71" s="16"/>
      <c r="F71" s="13"/>
      <c r="G71" s="13"/>
      <c r="H71" s="13"/>
      <c r="I71" s="13"/>
      <c r="J71" s="13"/>
      <c r="K71" s="13"/>
      <c r="M71" s="13"/>
      <c r="T71" s="52"/>
      <c r="U71" s="52"/>
      <c r="V71" s="52"/>
      <c r="W71" s="52"/>
    </row>
    <row r="72" spans="1:23" s="14" customFormat="1" ht="12.75">
      <c r="A72" s="20"/>
      <c r="B72" s="13"/>
      <c r="D72" s="15"/>
      <c r="E72" s="16"/>
      <c r="F72" s="13"/>
      <c r="G72" s="13"/>
      <c r="H72" s="13"/>
      <c r="I72" s="13"/>
      <c r="J72" s="13"/>
      <c r="K72" s="13"/>
      <c r="M72" s="13"/>
      <c r="T72" s="52"/>
      <c r="U72" s="52"/>
      <c r="V72" s="52"/>
      <c r="W72" s="52"/>
    </row>
    <row r="73" spans="1:23" s="14" customFormat="1" ht="12.75">
      <c r="A73" s="20"/>
      <c r="B73" s="13"/>
      <c r="D73" s="15"/>
      <c r="E73" s="16"/>
      <c r="F73" s="13"/>
      <c r="G73" s="13"/>
      <c r="H73" s="13"/>
      <c r="I73" s="13"/>
      <c r="J73" s="13"/>
      <c r="K73" s="13"/>
      <c r="M73" s="13"/>
      <c r="T73" s="52"/>
      <c r="U73" s="52"/>
      <c r="V73" s="52"/>
      <c r="W73" s="52"/>
    </row>
    <row r="74" spans="1:23" s="14" customFormat="1" ht="12.75">
      <c r="A74" s="20"/>
      <c r="B74" s="13"/>
      <c r="D74" s="15"/>
      <c r="E74" s="16"/>
      <c r="F74" s="13"/>
      <c r="G74" s="13"/>
      <c r="H74" s="13"/>
      <c r="I74" s="13"/>
      <c r="J74" s="13"/>
      <c r="K74" s="13"/>
      <c r="M74" s="13"/>
      <c r="T74" s="52"/>
      <c r="U74" s="52"/>
      <c r="V74" s="52"/>
      <c r="W74" s="52"/>
    </row>
    <row r="75" spans="1:23" s="14" customFormat="1" ht="12.75">
      <c r="A75" s="20"/>
      <c r="B75" s="13"/>
      <c r="D75" s="15"/>
      <c r="E75" s="16"/>
      <c r="F75" s="13"/>
      <c r="G75" s="13"/>
      <c r="H75" s="13"/>
      <c r="I75" s="13"/>
      <c r="J75" s="13"/>
      <c r="K75" s="13"/>
      <c r="M75" s="13"/>
      <c r="T75" s="52"/>
      <c r="U75" s="52"/>
      <c r="V75" s="52"/>
      <c r="W75" s="52"/>
    </row>
    <row r="76" spans="1:23" s="14" customFormat="1" ht="12.75">
      <c r="A76" s="20"/>
      <c r="B76" s="13"/>
      <c r="D76" s="15"/>
      <c r="E76" s="16"/>
      <c r="F76" s="13"/>
      <c r="G76" s="13"/>
      <c r="H76" s="13"/>
      <c r="I76" s="13"/>
      <c r="J76" s="13"/>
      <c r="K76" s="13"/>
      <c r="M76" s="13"/>
      <c r="T76" s="52"/>
      <c r="U76" s="52"/>
      <c r="V76" s="52"/>
      <c r="W76" s="52"/>
    </row>
    <row r="77" spans="1:23" s="14" customFormat="1" ht="12.75">
      <c r="A77" s="20"/>
      <c r="B77" s="13"/>
      <c r="D77" s="15"/>
      <c r="E77" s="16"/>
      <c r="F77" s="13"/>
      <c r="G77" s="13"/>
      <c r="H77" s="13"/>
      <c r="I77" s="13"/>
      <c r="J77" s="13"/>
      <c r="K77" s="13"/>
      <c r="M77" s="13"/>
      <c r="T77" s="52"/>
      <c r="U77" s="52"/>
      <c r="V77" s="52"/>
      <c r="W77" s="52"/>
    </row>
    <row r="78" spans="1:23" s="14" customFormat="1" ht="12.75">
      <c r="A78" s="20"/>
      <c r="B78" s="13"/>
      <c r="D78" s="15"/>
      <c r="E78" s="16"/>
      <c r="F78" s="13"/>
      <c r="G78" s="13"/>
      <c r="H78" s="13"/>
      <c r="I78" s="13"/>
      <c r="J78" s="13"/>
      <c r="K78" s="13"/>
      <c r="M78" s="13"/>
      <c r="T78" s="52"/>
      <c r="U78" s="52"/>
      <c r="V78" s="52"/>
      <c r="W78" s="52"/>
    </row>
    <row r="79" spans="1:23" s="14" customFormat="1" ht="12.75">
      <c r="A79" s="20"/>
      <c r="B79" s="13"/>
      <c r="D79" s="15"/>
      <c r="E79" s="16"/>
      <c r="F79" s="13"/>
      <c r="G79" s="13"/>
      <c r="H79" s="13"/>
      <c r="I79" s="13"/>
      <c r="J79" s="13"/>
      <c r="K79" s="13"/>
      <c r="M79" s="13"/>
      <c r="T79" s="52"/>
      <c r="U79" s="52"/>
      <c r="V79" s="52"/>
      <c r="W79" s="52"/>
    </row>
    <row r="80" spans="1:23" s="14" customFormat="1" ht="12.75">
      <c r="A80" s="20"/>
      <c r="B80" s="13"/>
      <c r="D80" s="15"/>
      <c r="E80" s="16"/>
      <c r="F80" s="13"/>
      <c r="G80" s="13"/>
      <c r="H80" s="13"/>
      <c r="I80" s="13"/>
      <c r="J80" s="13"/>
      <c r="K80" s="13"/>
      <c r="M80" s="13"/>
      <c r="T80" s="52"/>
      <c r="U80" s="52"/>
      <c r="V80" s="52"/>
      <c r="W80" s="52"/>
    </row>
    <row r="81" spans="1:23" s="14" customFormat="1" ht="12.75">
      <c r="A81" s="20"/>
      <c r="B81" s="13"/>
      <c r="D81" s="15"/>
      <c r="E81" s="16"/>
      <c r="F81" s="13"/>
      <c r="G81" s="13"/>
      <c r="H81" s="13"/>
      <c r="I81" s="13"/>
      <c r="J81" s="13"/>
      <c r="K81" s="13"/>
      <c r="M81" s="13"/>
      <c r="T81" s="52"/>
      <c r="U81" s="52"/>
      <c r="V81" s="52"/>
      <c r="W81" s="52"/>
    </row>
    <row r="82" spans="1:23" s="14" customFormat="1" ht="12.75">
      <c r="A82" s="20"/>
      <c r="B82" s="13"/>
      <c r="D82" s="15"/>
      <c r="E82" s="16"/>
      <c r="F82" s="13"/>
      <c r="G82" s="13"/>
      <c r="H82" s="13"/>
      <c r="I82" s="13"/>
      <c r="J82" s="13"/>
      <c r="K82" s="13"/>
      <c r="M82" s="13"/>
      <c r="T82" s="52"/>
      <c r="U82" s="52"/>
      <c r="V82" s="52"/>
      <c r="W82" s="52"/>
    </row>
    <row r="83" spans="1:23" s="14" customFormat="1" ht="12.75">
      <c r="A83" s="20"/>
      <c r="B83" s="13"/>
      <c r="D83" s="15"/>
      <c r="E83" s="16"/>
      <c r="F83" s="13"/>
      <c r="G83" s="13"/>
      <c r="H83" s="13"/>
      <c r="I83" s="13"/>
      <c r="J83" s="13"/>
      <c r="K83" s="13"/>
      <c r="M83" s="13"/>
      <c r="T83" s="52"/>
      <c r="U83" s="52"/>
      <c r="V83" s="52"/>
      <c r="W83" s="52"/>
    </row>
    <row r="84" spans="1:23" s="14" customFormat="1" ht="12.75">
      <c r="A84" s="20"/>
      <c r="B84" s="13"/>
      <c r="D84" s="15"/>
      <c r="E84" s="16"/>
      <c r="F84" s="13"/>
      <c r="G84" s="13"/>
      <c r="H84" s="13"/>
      <c r="I84" s="13"/>
      <c r="J84" s="13"/>
      <c r="K84" s="13"/>
      <c r="M84" s="13"/>
      <c r="T84" s="52"/>
      <c r="U84" s="52"/>
      <c r="V84" s="52"/>
      <c r="W84" s="52"/>
    </row>
    <row r="85" spans="1:23" s="14" customFormat="1" ht="12.75">
      <c r="A85" s="20"/>
      <c r="B85" s="13"/>
      <c r="D85" s="15"/>
      <c r="E85" s="16"/>
      <c r="F85" s="13"/>
      <c r="G85" s="13"/>
      <c r="H85" s="13"/>
      <c r="I85" s="13"/>
      <c r="J85" s="13"/>
      <c r="K85" s="13"/>
      <c r="M85" s="13"/>
      <c r="T85" s="52"/>
      <c r="U85" s="52"/>
      <c r="V85" s="52"/>
      <c r="W85" s="52"/>
    </row>
  </sheetData>
  <sheetProtection/>
  <mergeCells count="13">
    <mergeCell ref="A1:Q1"/>
    <mergeCell ref="A2:Q2"/>
    <mergeCell ref="A3:Q3"/>
    <mergeCell ref="A8:Q8"/>
    <mergeCell ref="A4:Q4"/>
    <mergeCell ref="F5:G5"/>
    <mergeCell ref="A7:Q7"/>
    <mergeCell ref="D5:E5"/>
    <mergeCell ref="L5:Q5"/>
    <mergeCell ref="A9:Q9"/>
    <mergeCell ref="M11:O11"/>
    <mergeCell ref="O10:Q10"/>
    <mergeCell ref="F10:N10"/>
  </mergeCells>
  <printOptions horizontalCentered="1"/>
  <pageMargins left="0.18" right="0.17" top="0.17" bottom="0.17" header="0.17" footer="0.17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B347"/>
  <sheetViews>
    <sheetView tabSelected="1" view="pageBreakPreview" zoomScaleSheetLayoutView="100" workbookViewId="0" topLeftCell="A199">
      <selection activeCell="E241" sqref="E241"/>
    </sheetView>
  </sheetViews>
  <sheetFormatPr defaultColWidth="9.00390625" defaultRowHeight="12.75"/>
  <cols>
    <col min="1" max="1" width="6.375" style="3" customWidth="1"/>
    <col min="2" max="2" width="6.00390625" style="33" hidden="1" customWidth="1"/>
    <col min="3" max="3" width="23.875" style="2" customWidth="1"/>
    <col min="4" max="4" width="8.375" style="150" customWidth="1"/>
    <col min="5" max="5" width="25.875" style="6" customWidth="1"/>
    <col min="6" max="6" width="7.125" style="66" customWidth="1"/>
    <col min="7" max="7" width="6.75390625" style="66" customWidth="1"/>
    <col min="8" max="8" width="7.25390625" style="3" customWidth="1"/>
    <col min="9" max="9" width="5.625" style="60" hidden="1" customWidth="1"/>
    <col min="10" max="10" width="5.625" style="3" hidden="1" customWidth="1"/>
    <col min="11" max="11" width="5.625" style="60" hidden="1" customWidth="1"/>
    <col min="12" max="12" width="34.75390625" style="2" customWidth="1"/>
    <col min="13" max="13" width="4.875" style="3" hidden="1" customWidth="1"/>
    <col min="14" max="15" width="4.875" style="2" hidden="1" customWidth="1"/>
    <col min="16" max="16" width="6.75390625" style="2" hidden="1" customWidth="1"/>
    <col min="17" max="17" width="4.625" style="2" hidden="1" customWidth="1"/>
    <col min="18" max="83" width="4.75390625" style="2" hidden="1" customWidth="1"/>
    <col min="84" max="84" width="5.375" style="2" hidden="1" customWidth="1"/>
    <col min="85" max="85" width="5.75390625" style="2" hidden="1" customWidth="1"/>
    <col min="86" max="86" width="5.625" style="2" hidden="1" customWidth="1"/>
    <col min="87" max="87" width="5.75390625" style="2" hidden="1" customWidth="1"/>
    <col min="88" max="88" width="5.625" style="2" hidden="1" customWidth="1"/>
    <col min="89" max="89" width="5.875" style="2" hidden="1" customWidth="1"/>
    <col min="90" max="92" width="4.75390625" style="2" hidden="1" customWidth="1"/>
    <col min="93" max="93" width="5.75390625" style="2" hidden="1" customWidth="1"/>
    <col min="94" max="94" width="5.875" style="2" hidden="1" customWidth="1"/>
    <col min="95" max="95" width="5.75390625" style="2" hidden="1" customWidth="1"/>
    <col min="96" max="97" width="5.625" style="2" hidden="1" customWidth="1"/>
    <col min="98" max="98" width="5.75390625" style="2" hidden="1" customWidth="1"/>
    <col min="99" max="99" width="0" style="2" hidden="1" customWidth="1"/>
    <col min="100" max="101" width="4.75390625" style="2" hidden="1" customWidth="1"/>
    <col min="102" max="102" width="5.75390625" style="2" hidden="1" customWidth="1"/>
    <col min="103" max="103" width="5.875" style="2" hidden="1" customWidth="1"/>
    <col min="104" max="104" width="5.75390625" style="2" hidden="1" customWidth="1"/>
    <col min="105" max="105" width="5.625" style="2" hidden="1" customWidth="1"/>
    <col min="106" max="106" width="5.75390625" style="2" hidden="1" customWidth="1"/>
    <col min="107" max="16384" width="9.125" style="2" customWidth="1"/>
  </cols>
  <sheetData>
    <row r="1" spans="1:106" ht="15" customHeight="1">
      <c r="A1" s="225" t="s">
        <v>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170"/>
      <c r="S1" s="170" t="s">
        <v>12</v>
      </c>
      <c r="T1" s="170" t="s">
        <v>12</v>
      </c>
      <c r="U1" s="171">
        <v>1</v>
      </c>
      <c r="V1" s="171">
        <v>2</v>
      </c>
      <c r="W1" s="172">
        <v>3</v>
      </c>
      <c r="X1" s="170" t="s">
        <v>16</v>
      </c>
      <c r="Y1" s="173" t="s">
        <v>17</v>
      </c>
      <c r="Z1" s="170" t="s">
        <v>19</v>
      </c>
      <c r="AA1" s="170"/>
      <c r="AB1" s="170" t="s">
        <v>12</v>
      </c>
      <c r="AC1" s="170" t="s">
        <v>12</v>
      </c>
      <c r="AD1" s="171">
        <v>1</v>
      </c>
      <c r="AE1" s="171">
        <v>2</v>
      </c>
      <c r="AF1" s="172">
        <v>3</v>
      </c>
      <c r="AG1" s="170" t="s">
        <v>16</v>
      </c>
      <c r="AH1" s="173" t="s">
        <v>17</v>
      </c>
      <c r="AI1" s="174" t="s">
        <v>18</v>
      </c>
      <c r="AJ1" s="170" t="s">
        <v>19</v>
      </c>
      <c r="AL1" s="178" t="s">
        <v>12</v>
      </c>
      <c r="AM1" s="178" t="s">
        <v>12</v>
      </c>
      <c r="AN1" s="178">
        <v>1</v>
      </c>
      <c r="AO1" s="178">
        <v>2</v>
      </c>
      <c r="AP1" s="179">
        <v>3</v>
      </c>
      <c r="AQ1" s="178" t="s">
        <v>16</v>
      </c>
      <c r="AR1" s="178" t="s">
        <v>17</v>
      </c>
      <c r="AS1" s="178" t="s">
        <v>18</v>
      </c>
      <c r="AT1" s="178" t="s">
        <v>19</v>
      </c>
      <c r="AV1" s="178" t="s">
        <v>12</v>
      </c>
      <c r="AW1" s="178" t="s">
        <v>12</v>
      </c>
      <c r="AX1" s="178">
        <v>1</v>
      </c>
      <c r="AY1" s="178">
        <v>2</v>
      </c>
      <c r="AZ1" s="179">
        <v>3</v>
      </c>
      <c r="BA1" s="178" t="s">
        <v>16</v>
      </c>
      <c r="BB1" s="178" t="s">
        <v>17</v>
      </c>
      <c r="BC1" s="178" t="s">
        <v>18</v>
      </c>
      <c r="BD1" s="178" t="s">
        <v>19</v>
      </c>
      <c r="BF1" s="178" t="s">
        <v>13</v>
      </c>
      <c r="BG1" s="178" t="s">
        <v>13</v>
      </c>
      <c r="BH1" s="178" t="s">
        <v>12</v>
      </c>
      <c r="BI1" s="178">
        <v>1</v>
      </c>
      <c r="BJ1" s="178">
        <v>2</v>
      </c>
      <c r="BK1" s="179">
        <v>3</v>
      </c>
      <c r="BL1" s="178" t="s">
        <v>16</v>
      </c>
      <c r="BM1" s="178" t="s">
        <v>17</v>
      </c>
      <c r="BN1" s="178" t="s">
        <v>18</v>
      </c>
      <c r="BO1" s="178" t="s">
        <v>19</v>
      </c>
      <c r="BQ1" s="178" t="s">
        <v>13</v>
      </c>
      <c r="BR1" s="178" t="s">
        <v>13</v>
      </c>
      <c r="BS1" s="178" t="s">
        <v>12</v>
      </c>
      <c r="BT1" s="178">
        <v>1</v>
      </c>
      <c r="BU1" s="178">
        <v>2</v>
      </c>
      <c r="BV1" s="179">
        <v>3</v>
      </c>
      <c r="BW1" s="178" t="s">
        <v>16</v>
      </c>
      <c r="BX1" s="178" t="s">
        <v>17</v>
      </c>
      <c r="BY1" s="178" t="s">
        <v>18</v>
      </c>
      <c r="BZ1" s="178" t="s">
        <v>19</v>
      </c>
      <c r="CB1" s="178" t="s">
        <v>13</v>
      </c>
      <c r="CC1" s="178" t="s">
        <v>13</v>
      </c>
      <c r="CD1" s="178" t="s">
        <v>12</v>
      </c>
      <c r="CE1" s="178">
        <v>1</v>
      </c>
      <c r="CF1" s="178">
        <v>2</v>
      </c>
      <c r="CG1" s="179">
        <v>3</v>
      </c>
      <c r="CH1" s="178" t="s">
        <v>16</v>
      </c>
      <c r="CI1" s="178" t="s">
        <v>17</v>
      </c>
      <c r="CJ1" s="178" t="s">
        <v>18</v>
      </c>
      <c r="CK1" s="178" t="s">
        <v>19</v>
      </c>
      <c r="CM1" s="178" t="s">
        <v>13</v>
      </c>
      <c r="CN1" s="178" t="s">
        <v>13</v>
      </c>
      <c r="CO1" s="178" t="s">
        <v>12</v>
      </c>
      <c r="CP1" s="178">
        <v>1</v>
      </c>
      <c r="CQ1" s="178">
        <v>2</v>
      </c>
      <c r="CR1" s="179">
        <v>3</v>
      </c>
      <c r="CS1" s="179" t="s">
        <v>16</v>
      </c>
      <c r="CT1" s="178" t="s">
        <v>19</v>
      </c>
      <c r="CV1" s="178" t="s">
        <v>13</v>
      </c>
      <c r="CW1" s="178" t="s">
        <v>13</v>
      </c>
      <c r="CX1" s="178" t="s">
        <v>12</v>
      </c>
      <c r="CY1" s="178">
        <v>1</v>
      </c>
      <c r="CZ1" s="178">
        <v>2</v>
      </c>
      <c r="DA1" s="179">
        <v>3</v>
      </c>
      <c r="DB1" s="178" t="s">
        <v>19</v>
      </c>
    </row>
    <row r="2" spans="1:106" ht="15" customHeight="1">
      <c r="A2" s="230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175"/>
      <c r="S2" s="175">
        <v>10</v>
      </c>
      <c r="T2" s="175">
        <v>14.2</v>
      </c>
      <c r="U2" s="175">
        <v>14.3</v>
      </c>
      <c r="V2" s="175">
        <v>15.3</v>
      </c>
      <c r="W2" s="176">
        <v>16.5</v>
      </c>
      <c r="X2" s="175">
        <v>17.8</v>
      </c>
      <c r="Y2" s="176">
        <v>19.1</v>
      </c>
      <c r="Z2" s="175">
        <v>20.3</v>
      </c>
      <c r="AA2" s="175"/>
      <c r="AB2" s="175">
        <v>9</v>
      </c>
      <c r="AC2" s="175">
        <v>10.7</v>
      </c>
      <c r="AD2" s="175">
        <v>10.8</v>
      </c>
      <c r="AE2" s="175">
        <v>11.3</v>
      </c>
      <c r="AF2" s="176">
        <v>11.9</v>
      </c>
      <c r="AG2" s="175">
        <v>12.8</v>
      </c>
      <c r="AH2" s="176">
        <v>13.5</v>
      </c>
      <c r="AI2" s="176">
        <v>14.3</v>
      </c>
      <c r="AJ2" s="175">
        <v>15.3</v>
      </c>
      <c r="AL2" s="180">
        <v>19</v>
      </c>
      <c r="AM2" s="180">
        <v>22</v>
      </c>
      <c r="AN2" s="180">
        <v>22.1</v>
      </c>
      <c r="AO2" s="180">
        <v>23.1</v>
      </c>
      <c r="AP2" s="180">
        <v>24.3</v>
      </c>
      <c r="AQ2" s="180">
        <v>25.7</v>
      </c>
      <c r="AR2" s="180">
        <v>28.1</v>
      </c>
      <c r="AS2" s="180">
        <v>30.6</v>
      </c>
      <c r="AT2" s="180">
        <v>34.1</v>
      </c>
      <c r="AV2" s="180">
        <v>45</v>
      </c>
      <c r="AW2" s="180">
        <v>49.5</v>
      </c>
      <c r="AX2" s="180">
        <v>49.6</v>
      </c>
      <c r="AY2" s="180">
        <v>52.1</v>
      </c>
      <c r="AZ2" s="180">
        <v>56.1</v>
      </c>
      <c r="BA2" s="180">
        <v>100.1</v>
      </c>
      <c r="BB2" s="180">
        <v>105.1</v>
      </c>
      <c r="BC2" s="180">
        <v>110.1</v>
      </c>
      <c r="BD2" s="180">
        <v>115.1</v>
      </c>
      <c r="BF2" s="180">
        <v>100.1</v>
      </c>
      <c r="BG2" s="180">
        <v>149</v>
      </c>
      <c r="BH2" s="180">
        <v>149.1</v>
      </c>
      <c r="BI2" s="180">
        <v>153.6</v>
      </c>
      <c r="BJ2" s="180">
        <v>159.1</v>
      </c>
      <c r="BK2" s="180">
        <v>210.1</v>
      </c>
      <c r="BL2" s="180">
        <v>220.1</v>
      </c>
      <c r="BM2" s="180">
        <v>230.1</v>
      </c>
      <c r="BN2" s="180">
        <v>240.1</v>
      </c>
      <c r="BO2" s="180">
        <v>250.1</v>
      </c>
      <c r="BQ2" s="180">
        <v>300.1</v>
      </c>
      <c r="BR2" s="180">
        <v>338.1</v>
      </c>
      <c r="BS2" s="180">
        <v>346.1</v>
      </c>
      <c r="BT2" s="180">
        <v>354.6</v>
      </c>
      <c r="BU2" s="180">
        <v>407.6</v>
      </c>
      <c r="BV2" s="180">
        <v>425.1</v>
      </c>
      <c r="BW2" s="180">
        <v>445.1</v>
      </c>
      <c r="BX2" s="180">
        <v>510.1</v>
      </c>
      <c r="BY2" s="180">
        <v>530.1</v>
      </c>
      <c r="BZ2" s="180">
        <v>610.1</v>
      </c>
      <c r="CB2" s="180">
        <v>700</v>
      </c>
      <c r="CC2" s="180">
        <v>752.1</v>
      </c>
      <c r="CD2" s="180">
        <v>805.1</v>
      </c>
      <c r="CE2" s="180">
        <v>830.1</v>
      </c>
      <c r="CF2" s="180">
        <v>900.1</v>
      </c>
      <c r="CG2" s="180">
        <v>940.1</v>
      </c>
      <c r="CH2" s="180">
        <v>1020.1</v>
      </c>
      <c r="CI2" s="180">
        <v>1100.1</v>
      </c>
      <c r="CJ2" s="180">
        <v>1200.1</v>
      </c>
      <c r="CK2" s="180">
        <v>1320.1</v>
      </c>
      <c r="CM2" s="180">
        <v>401</v>
      </c>
      <c r="CN2" s="180">
        <v>540.1</v>
      </c>
      <c r="CO2" s="180">
        <v>545.1</v>
      </c>
      <c r="CP2" s="180">
        <v>600.1</v>
      </c>
      <c r="CQ2" s="180">
        <v>620.1</v>
      </c>
      <c r="CR2" s="180">
        <v>650.1</v>
      </c>
      <c r="CS2" s="180">
        <v>730.1</v>
      </c>
      <c r="CT2" s="180">
        <v>800.1</v>
      </c>
      <c r="CV2" s="180">
        <v>750.1</v>
      </c>
      <c r="CW2" s="180">
        <v>828.1</v>
      </c>
      <c r="CX2" s="180">
        <v>850.1</v>
      </c>
      <c r="CY2" s="180">
        <v>925.1</v>
      </c>
      <c r="CZ2" s="180">
        <v>955.1</v>
      </c>
      <c r="DA2" s="180">
        <v>1040.1</v>
      </c>
      <c r="DB2" s="180">
        <v>1130.1</v>
      </c>
    </row>
    <row r="3" spans="1:106" ht="15" customHeight="1">
      <c r="A3" s="1"/>
      <c r="B3" s="1"/>
      <c r="C3" s="1"/>
      <c r="D3" s="166"/>
      <c r="E3" s="1"/>
      <c r="F3" s="1"/>
      <c r="G3" s="1"/>
      <c r="H3" s="1"/>
      <c r="I3" s="1"/>
      <c r="J3" s="1"/>
      <c r="K3" s="189"/>
      <c r="L3" s="1"/>
      <c r="M3" s="1"/>
      <c r="N3" s="1"/>
      <c r="O3" s="1"/>
      <c r="P3" s="1"/>
      <c r="Q3" s="1"/>
      <c r="S3" s="243" t="s">
        <v>56</v>
      </c>
      <c r="T3" s="244"/>
      <c r="U3" s="244"/>
      <c r="V3" s="244"/>
      <c r="W3" s="244"/>
      <c r="X3" s="244"/>
      <c r="Y3" s="244"/>
      <c r="Z3" s="245"/>
      <c r="AA3" s="177"/>
      <c r="AB3" s="228" t="s">
        <v>57</v>
      </c>
      <c r="AC3" s="228"/>
      <c r="AD3" s="228"/>
      <c r="AE3" s="228"/>
      <c r="AF3" s="228"/>
      <c r="AG3" s="228"/>
      <c r="AH3" s="228"/>
      <c r="AI3" s="228"/>
      <c r="AJ3" s="228"/>
      <c r="AL3" s="223" t="s">
        <v>44</v>
      </c>
      <c r="AM3" s="223"/>
      <c r="AN3" s="223"/>
      <c r="AO3" s="223"/>
      <c r="AP3" s="223"/>
      <c r="AQ3" s="223"/>
      <c r="AR3" s="223"/>
      <c r="AS3" s="223"/>
      <c r="AT3" s="223"/>
      <c r="AV3" s="223" t="s">
        <v>46</v>
      </c>
      <c r="AW3" s="223"/>
      <c r="AX3" s="223"/>
      <c r="AY3" s="223"/>
      <c r="AZ3" s="223"/>
      <c r="BA3" s="223"/>
      <c r="BB3" s="223"/>
      <c r="BC3" s="223"/>
      <c r="BD3" s="223"/>
      <c r="BF3" s="223" t="s">
        <v>47</v>
      </c>
      <c r="BG3" s="223"/>
      <c r="BH3" s="223"/>
      <c r="BI3" s="223"/>
      <c r="BJ3" s="223"/>
      <c r="BK3" s="223"/>
      <c r="BL3" s="223"/>
      <c r="BM3" s="223"/>
      <c r="BN3" s="223"/>
      <c r="BO3" s="223"/>
      <c r="BQ3" s="223" t="s">
        <v>48</v>
      </c>
      <c r="BR3" s="223"/>
      <c r="BS3" s="223"/>
      <c r="BT3" s="223"/>
      <c r="BU3" s="223"/>
      <c r="BV3" s="223"/>
      <c r="BW3" s="223"/>
      <c r="BX3" s="223"/>
      <c r="BY3" s="223"/>
      <c r="BZ3" s="223"/>
      <c r="CB3" s="223" t="s">
        <v>49</v>
      </c>
      <c r="CC3" s="223"/>
      <c r="CD3" s="223"/>
      <c r="CE3" s="223"/>
      <c r="CF3" s="223"/>
      <c r="CG3" s="223"/>
      <c r="CH3" s="223"/>
      <c r="CI3" s="223"/>
      <c r="CJ3" s="223"/>
      <c r="CK3" s="223"/>
      <c r="CM3" s="223" t="s">
        <v>58</v>
      </c>
      <c r="CN3" s="223"/>
      <c r="CO3" s="223"/>
      <c r="CP3" s="223"/>
      <c r="CQ3" s="223"/>
      <c r="CR3" s="223"/>
      <c r="CS3" s="223"/>
      <c r="CT3" s="223"/>
      <c r="CV3" s="223" t="s">
        <v>61</v>
      </c>
      <c r="CW3" s="223"/>
      <c r="CX3" s="223"/>
      <c r="CY3" s="223"/>
      <c r="CZ3" s="223"/>
      <c r="DA3" s="223"/>
      <c r="DB3" s="223"/>
    </row>
    <row r="4" spans="1:35" ht="39.75" customHeight="1">
      <c r="A4" s="232" t="s">
        <v>546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U4" s="70"/>
      <c r="V4" s="28"/>
      <c r="W4" s="31"/>
      <c r="X4" s="6"/>
      <c r="Y4"/>
      <c r="AD4" s="70"/>
      <c r="AE4" s="28"/>
      <c r="AF4" s="31"/>
      <c r="AG4" s="6"/>
      <c r="AH4"/>
      <c r="AI4" s="25"/>
    </row>
    <row r="5" spans="3:106" ht="15" customHeight="1">
      <c r="C5" s="5" t="s">
        <v>0</v>
      </c>
      <c r="D5" s="231" t="s">
        <v>54</v>
      </c>
      <c r="E5" s="231"/>
      <c r="F5" s="231"/>
      <c r="G5" s="231"/>
      <c r="H5" s="231"/>
      <c r="I5" s="231"/>
      <c r="J5" s="231"/>
      <c r="K5" s="231"/>
      <c r="L5" s="231" t="s">
        <v>87</v>
      </c>
      <c r="M5" s="231"/>
      <c r="N5" s="231"/>
      <c r="O5" s="231"/>
      <c r="P5" s="231"/>
      <c r="Q5" s="231"/>
      <c r="Z5" s="89"/>
      <c r="AA5" s="89"/>
      <c r="AI5" s="88"/>
      <c r="AJ5" s="89"/>
      <c r="AK5" s="88"/>
      <c r="AL5" s="88"/>
      <c r="AM5" s="88"/>
      <c r="AN5" s="89"/>
      <c r="AO5" s="88"/>
      <c r="AP5" s="88"/>
      <c r="AQ5" s="89"/>
      <c r="AR5" s="88"/>
      <c r="AS5" s="88"/>
      <c r="AT5" s="89"/>
      <c r="AU5" s="88"/>
      <c r="AV5" s="88"/>
      <c r="AW5" s="89"/>
      <c r="AX5" s="88"/>
      <c r="AY5" s="88"/>
      <c r="AZ5" s="89"/>
      <c r="BA5" s="88"/>
      <c r="BB5" s="88"/>
      <c r="BC5" s="89"/>
      <c r="BD5" s="88"/>
      <c r="BE5" s="88"/>
      <c r="BF5" s="89"/>
      <c r="BG5" s="88"/>
      <c r="BH5" s="88"/>
      <c r="BI5" s="89"/>
      <c r="BJ5" s="88"/>
      <c r="BK5" s="88"/>
      <c r="BL5" s="89"/>
      <c r="BM5" s="88"/>
      <c r="BN5" s="88"/>
      <c r="BO5" s="89"/>
      <c r="BP5" s="88"/>
      <c r="BQ5" s="88"/>
      <c r="BR5" s="89"/>
      <c r="BS5" s="88"/>
      <c r="BT5" s="88"/>
      <c r="BU5" s="89"/>
      <c r="BV5" s="88"/>
      <c r="BW5" s="88"/>
      <c r="BX5" s="89"/>
      <c r="BY5" s="88"/>
      <c r="BZ5" s="88"/>
      <c r="CA5" s="89"/>
      <c r="CB5" s="88"/>
      <c r="CC5" s="88"/>
      <c r="CD5" s="89"/>
      <c r="CE5" s="88"/>
      <c r="CF5" s="88"/>
      <c r="CG5" s="89"/>
      <c r="CH5" s="88"/>
      <c r="CI5" s="88"/>
      <c r="CJ5" s="89"/>
      <c r="CK5" s="88"/>
      <c r="CL5" s="88"/>
      <c r="CM5" s="89"/>
      <c r="CN5" s="88"/>
      <c r="CO5" s="88"/>
      <c r="CP5" s="89"/>
      <c r="CQ5" s="88"/>
      <c r="CR5" s="88"/>
      <c r="CS5" s="88"/>
      <c r="CT5" s="88"/>
      <c r="CU5" s="88"/>
      <c r="CV5" s="89"/>
      <c r="CW5" s="88"/>
      <c r="CX5" s="88"/>
      <c r="CY5" s="89"/>
      <c r="CZ5" s="88"/>
      <c r="DA5" s="88"/>
      <c r="DB5" s="88"/>
    </row>
    <row r="6" spans="3:106" ht="15" customHeight="1">
      <c r="C6" s="5"/>
      <c r="D6" s="167"/>
      <c r="E6" s="18"/>
      <c r="F6" s="18"/>
      <c r="G6" s="18"/>
      <c r="H6" s="18"/>
      <c r="I6" s="61"/>
      <c r="J6" s="18"/>
      <c r="K6" s="61"/>
      <c r="L6" s="7"/>
      <c r="M6" s="18"/>
      <c r="N6" s="7"/>
      <c r="Z6" s="88"/>
      <c r="AA6" s="88"/>
      <c r="AI6" s="90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</row>
    <row r="7" spans="1:35" ht="15.75" customHeight="1">
      <c r="A7" s="224" t="s">
        <v>91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U7" s="24"/>
      <c r="V7" s="29"/>
      <c r="W7" s="30"/>
      <c r="Y7"/>
      <c r="AD7" s="24"/>
      <c r="AE7" s="29"/>
      <c r="AF7" s="30"/>
      <c r="AH7"/>
      <c r="AI7" s="25"/>
    </row>
    <row r="8" spans="1:35" ht="15.75" customHeight="1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U8" s="24"/>
      <c r="V8" s="29"/>
      <c r="W8" s="30"/>
      <c r="Y8"/>
      <c r="AD8" s="24"/>
      <c r="AE8" s="29"/>
      <c r="AF8" s="30"/>
      <c r="AH8"/>
      <c r="AI8" s="25"/>
    </row>
    <row r="9" spans="1:35" ht="25.5" customHeight="1">
      <c r="A9" s="42" t="s">
        <v>1</v>
      </c>
      <c r="B9" s="43" t="s">
        <v>11</v>
      </c>
      <c r="C9" s="42" t="s">
        <v>2</v>
      </c>
      <c r="D9" s="165" t="s">
        <v>3</v>
      </c>
      <c r="E9" s="42" t="s">
        <v>4</v>
      </c>
      <c r="F9" s="62" t="s">
        <v>5</v>
      </c>
      <c r="G9" s="68" t="s">
        <v>6</v>
      </c>
      <c r="H9" s="42" t="s">
        <v>15</v>
      </c>
      <c r="I9" s="62"/>
      <c r="J9" s="42"/>
      <c r="K9" s="62"/>
      <c r="L9" s="42" t="s">
        <v>8</v>
      </c>
      <c r="M9" s="229" t="s">
        <v>9</v>
      </c>
      <c r="N9" s="229"/>
      <c r="O9" s="229"/>
      <c r="P9" s="132" t="s">
        <v>10</v>
      </c>
      <c r="Q9" s="133" t="s">
        <v>1</v>
      </c>
      <c r="U9" s="24"/>
      <c r="V9" s="29"/>
      <c r="W9" s="30"/>
      <c r="Y9"/>
      <c r="AD9" s="24"/>
      <c r="AE9" s="29"/>
      <c r="AF9" s="30"/>
      <c r="AH9"/>
      <c r="AI9" s="25"/>
    </row>
    <row r="10" spans="1:17" s="10" customFormat="1" ht="14.25" customHeight="1">
      <c r="A10" s="95">
        <v>1</v>
      </c>
      <c r="B10" s="96">
        <v>109</v>
      </c>
      <c r="C10" s="97" t="s">
        <v>101</v>
      </c>
      <c r="D10" s="102">
        <v>1998</v>
      </c>
      <c r="E10" s="97" t="s">
        <v>62</v>
      </c>
      <c r="F10" s="107">
        <v>10.9</v>
      </c>
      <c r="G10" s="107">
        <v>10.5</v>
      </c>
      <c r="H10" s="101" t="str">
        <f aca="true" t="shared" si="0" ref="H10:H15">LOOKUP(K10,$AB$2:$AJ$2,$AB$1:$AJ$1)</f>
        <v>КМС</v>
      </c>
      <c r="I10" s="103">
        <f aca="true" t="shared" si="1" ref="I10:J17">F10</f>
        <v>10.9</v>
      </c>
      <c r="J10" s="103">
        <f t="shared" si="1"/>
        <v>10.5</v>
      </c>
      <c r="K10" s="104">
        <f aca="true" t="shared" si="2" ref="K10:K17">SMALL(I10:J10,1)+0</f>
        <v>10.5</v>
      </c>
      <c r="L10" s="105" t="s">
        <v>102</v>
      </c>
      <c r="M10" s="95">
        <v>1</v>
      </c>
      <c r="N10" s="106"/>
      <c r="O10" s="106"/>
      <c r="P10" s="106"/>
      <c r="Q10" s="106"/>
    </row>
    <row r="11" spans="1:17" s="10" customFormat="1" ht="14.25" customHeight="1">
      <c r="A11" s="95">
        <v>2</v>
      </c>
      <c r="B11" s="96">
        <v>77</v>
      </c>
      <c r="C11" s="97" t="s">
        <v>183</v>
      </c>
      <c r="D11" s="102">
        <v>1998</v>
      </c>
      <c r="E11" s="97" t="s">
        <v>63</v>
      </c>
      <c r="F11" s="107">
        <v>11.1</v>
      </c>
      <c r="G11" s="107">
        <v>10.9</v>
      </c>
      <c r="H11" s="101">
        <f t="shared" si="0"/>
        <v>1</v>
      </c>
      <c r="I11" s="103">
        <f t="shared" si="1"/>
        <v>11.1</v>
      </c>
      <c r="J11" s="103">
        <f t="shared" si="1"/>
        <v>10.9</v>
      </c>
      <c r="K11" s="104">
        <f t="shared" si="2"/>
        <v>10.9</v>
      </c>
      <c r="L11" s="105" t="s">
        <v>184</v>
      </c>
      <c r="M11" s="95">
        <v>2</v>
      </c>
      <c r="N11" s="106"/>
      <c r="O11" s="106"/>
      <c r="P11" s="106"/>
      <c r="Q11" s="106"/>
    </row>
    <row r="12" spans="1:106" s="45" customFormat="1" ht="14.25" customHeight="1">
      <c r="A12" s="95">
        <v>3</v>
      </c>
      <c r="B12" s="96">
        <v>277</v>
      </c>
      <c r="C12" s="97" t="s">
        <v>99</v>
      </c>
      <c r="D12" s="102">
        <v>1999</v>
      </c>
      <c r="E12" s="97" t="s">
        <v>64</v>
      </c>
      <c r="F12" s="100">
        <v>11.6</v>
      </c>
      <c r="G12" s="100">
        <v>11.2</v>
      </c>
      <c r="H12" s="101">
        <f t="shared" si="0"/>
        <v>1</v>
      </c>
      <c r="I12" s="103">
        <f t="shared" si="1"/>
        <v>11.6</v>
      </c>
      <c r="J12" s="103">
        <f t="shared" si="1"/>
        <v>11.2</v>
      </c>
      <c r="K12" s="104">
        <f t="shared" si="2"/>
        <v>11.2</v>
      </c>
      <c r="L12" s="105" t="s">
        <v>100</v>
      </c>
      <c r="M12" s="95">
        <v>4</v>
      </c>
      <c r="N12" s="106"/>
      <c r="O12" s="106"/>
      <c r="P12" s="106"/>
      <c r="Q12" s="106"/>
      <c r="R12" s="12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27"/>
      <c r="CV12" s="127"/>
      <c r="CW12" s="127"/>
      <c r="CX12" s="127"/>
      <c r="CY12" s="127"/>
      <c r="CZ12" s="127"/>
      <c r="DA12" s="127"/>
      <c r="DB12" s="127"/>
    </row>
    <row r="13" spans="1:106" s="127" customFormat="1" ht="14.25" customHeight="1">
      <c r="A13" s="95">
        <v>4</v>
      </c>
      <c r="B13" s="96">
        <v>83</v>
      </c>
      <c r="C13" s="97" t="s">
        <v>96</v>
      </c>
      <c r="D13" s="102">
        <v>1998</v>
      </c>
      <c r="E13" s="97" t="s">
        <v>69</v>
      </c>
      <c r="F13" s="100">
        <v>11.6</v>
      </c>
      <c r="G13" s="100">
        <v>11.3</v>
      </c>
      <c r="H13" s="101">
        <f t="shared" si="0"/>
        <v>2</v>
      </c>
      <c r="I13" s="103">
        <f t="shared" si="1"/>
        <v>11.6</v>
      </c>
      <c r="J13" s="103">
        <f t="shared" si="1"/>
        <v>11.3</v>
      </c>
      <c r="K13" s="104">
        <f t="shared" si="2"/>
        <v>11.3</v>
      </c>
      <c r="L13" s="105" t="s">
        <v>70</v>
      </c>
      <c r="M13" s="95">
        <v>3</v>
      </c>
      <c r="N13" s="106"/>
      <c r="O13" s="106"/>
      <c r="P13" s="106"/>
      <c r="Q13" s="106"/>
      <c r="R13" s="10"/>
      <c r="S13" s="45"/>
      <c r="T13" s="45"/>
      <c r="U13" s="46"/>
      <c r="V13" s="46"/>
      <c r="W13" s="46"/>
      <c r="X13" s="47"/>
      <c r="Y13" s="10"/>
      <c r="Z13" s="45"/>
      <c r="AA13" s="45"/>
      <c r="AB13" s="45"/>
      <c r="AC13" s="45"/>
      <c r="AD13" s="46"/>
      <c r="AE13" s="46"/>
      <c r="AF13" s="46"/>
      <c r="AG13" s="47"/>
      <c r="AH13" s="10"/>
      <c r="AI13" s="10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10"/>
      <c r="CV13" s="10"/>
      <c r="CW13" s="10"/>
      <c r="CX13" s="10"/>
      <c r="CY13" s="10"/>
      <c r="CZ13" s="10"/>
      <c r="DA13" s="10"/>
      <c r="DB13" s="10"/>
    </row>
    <row r="14" spans="1:106" s="10" customFormat="1" ht="14.25" customHeight="1">
      <c r="A14" s="95">
        <v>5</v>
      </c>
      <c r="B14" s="96">
        <v>303</v>
      </c>
      <c r="C14" s="97" t="s">
        <v>97</v>
      </c>
      <c r="D14" s="102">
        <v>1999</v>
      </c>
      <c r="E14" s="97" t="s">
        <v>62</v>
      </c>
      <c r="F14" s="100">
        <v>11.6</v>
      </c>
      <c r="G14" s="100">
        <v>11.4</v>
      </c>
      <c r="H14" s="101">
        <f t="shared" si="0"/>
        <v>2</v>
      </c>
      <c r="I14" s="103">
        <f t="shared" si="1"/>
        <v>11.6</v>
      </c>
      <c r="J14" s="103">
        <f t="shared" si="1"/>
        <v>11.4</v>
      </c>
      <c r="K14" s="104">
        <f t="shared" si="2"/>
        <v>11.4</v>
      </c>
      <c r="L14" s="105" t="s">
        <v>98</v>
      </c>
      <c r="M14" s="95">
        <v>5</v>
      </c>
      <c r="N14" s="106"/>
      <c r="O14" s="106"/>
      <c r="P14" s="106"/>
      <c r="Q14" s="106"/>
      <c r="R14" s="45"/>
      <c r="S14" s="127"/>
      <c r="T14" s="127"/>
      <c r="U14" s="128"/>
      <c r="V14" s="128"/>
      <c r="W14" s="128"/>
      <c r="X14" s="129"/>
      <c r="Y14" s="130"/>
      <c r="Z14" s="127"/>
      <c r="AA14" s="127"/>
      <c r="AB14" s="127"/>
      <c r="AC14" s="127"/>
      <c r="AD14" s="128"/>
      <c r="AE14" s="128"/>
      <c r="AF14" s="128"/>
      <c r="AG14" s="129"/>
      <c r="AH14" s="130"/>
      <c r="AI14" s="130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45"/>
      <c r="CV14" s="45"/>
      <c r="CW14" s="45"/>
      <c r="CX14" s="45"/>
      <c r="CY14" s="45"/>
      <c r="CZ14" s="45"/>
      <c r="DA14" s="45"/>
      <c r="DB14" s="45"/>
    </row>
    <row r="15" spans="1:17" s="10" customFormat="1" ht="14.25" customHeight="1">
      <c r="A15" s="95">
        <v>6</v>
      </c>
      <c r="B15" s="96">
        <v>304</v>
      </c>
      <c r="C15" s="97" t="s">
        <v>103</v>
      </c>
      <c r="D15" s="102">
        <v>1999</v>
      </c>
      <c r="E15" s="97" t="s">
        <v>64</v>
      </c>
      <c r="F15" s="100">
        <v>12.8</v>
      </c>
      <c r="G15" s="211" t="s">
        <v>474</v>
      </c>
      <c r="H15" s="101" t="str">
        <f t="shared" si="0"/>
        <v>1ю</v>
      </c>
      <c r="I15" s="103">
        <f t="shared" si="1"/>
        <v>12.8</v>
      </c>
      <c r="J15" s="103" t="str">
        <f t="shared" si="1"/>
        <v>справка</v>
      </c>
      <c r="K15" s="104">
        <f t="shared" si="2"/>
        <v>12.8</v>
      </c>
      <c r="L15" s="105" t="s">
        <v>100</v>
      </c>
      <c r="M15" s="95">
        <v>6</v>
      </c>
      <c r="N15" s="106"/>
      <c r="O15" s="106"/>
      <c r="P15" s="106"/>
      <c r="Q15" s="106"/>
    </row>
    <row r="16" spans="1:17" s="10" customFormat="1" ht="14.25" customHeight="1">
      <c r="A16" s="95"/>
      <c r="B16" s="96">
        <v>292</v>
      </c>
      <c r="C16" s="97" t="s">
        <v>444</v>
      </c>
      <c r="D16" s="102">
        <v>1999</v>
      </c>
      <c r="E16" s="97" t="s">
        <v>445</v>
      </c>
      <c r="F16" s="100" t="s">
        <v>457</v>
      </c>
      <c r="G16" s="100"/>
      <c r="H16" s="101"/>
      <c r="I16" s="103" t="str">
        <f t="shared" si="1"/>
        <v>сошел</v>
      </c>
      <c r="J16" s="103">
        <f t="shared" si="1"/>
        <v>0</v>
      </c>
      <c r="K16" s="104">
        <f t="shared" si="2"/>
        <v>0</v>
      </c>
      <c r="L16" s="105" t="s">
        <v>446</v>
      </c>
      <c r="M16" s="95"/>
      <c r="N16" s="106"/>
      <c r="O16" s="106"/>
      <c r="P16" s="106"/>
      <c r="Q16" s="106"/>
    </row>
    <row r="17" spans="1:17" s="10" customFormat="1" ht="14.25" customHeight="1" hidden="1">
      <c r="A17" s="95"/>
      <c r="B17" s="96">
        <v>35</v>
      </c>
      <c r="C17" s="97" t="s">
        <v>104</v>
      </c>
      <c r="D17" s="102">
        <v>1999</v>
      </c>
      <c r="E17" s="97" t="s">
        <v>64</v>
      </c>
      <c r="F17" s="100" t="s">
        <v>453</v>
      </c>
      <c r="G17" s="211"/>
      <c r="H17" s="101"/>
      <c r="I17" s="103" t="str">
        <f t="shared" si="1"/>
        <v>н.я</v>
      </c>
      <c r="J17" s="103">
        <f t="shared" si="1"/>
        <v>0</v>
      </c>
      <c r="K17" s="104">
        <f t="shared" si="2"/>
        <v>0</v>
      </c>
      <c r="L17" s="105" t="s">
        <v>105</v>
      </c>
      <c r="M17" s="95"/>
      <c r="N17" s="106"/>
      <c r="O17" s="106"/>
      <c r="P17" s="106"/>
      <c r="Q17" s="106"/>
    </row>
    <row r="18" spans="1:98" ht="15.75" customHeight="1">
      <c r="A18" s="224" t="s">
        <v>92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</row>
    <row r="19" spans="1:98" ht="15.75" customHeight="1">
      <c r="A19" s="225" t="s">
        <v>51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</row>
    <row r="20" spans="1:98" ht="25.5" customHeight="1">
      <c r="A20" s="42" t="s">
        <v>1</v>
      </c>
      <c r="B20" s="43" t="s">
        <v>11</v>
      </c>
      <c r="C20" s="42" t="s">
        <v>2</v>
      </c>
      <c r="D20" s="165" t="s">
        <v>3</v>
      </c>
      <c r="E20" s="42" t="s">
        <v>4</v>
      </c>
      <c r="F20" s="62" t="s">
        <v>5</v>
      </c>
      <c r="G20" s="68" t="s">
        <v>6</v>
      </c>
      <c r="H20" s="42" t="s">
        <v>15</v>
      </c>
      <c r="I20" s="62"/>
      <c r="J20" s="42"/>
      <c r="K20" s="62"/>
      <c r="L20" s="42" t="s">
        <v>8</v>
      </c>
      <c r="M20" s="229" t="s">
        <v>9</v>
      </c>
      <c r="N20" s="229"/>
      <c r="O20" s="229"/>
      <c r="P20" s="132" t="s">
        <v>10</v>
      </c>
      <c r="Q20" s="133" t="s">
        <v>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</row>
    <row r="21" spans="1:17" s="10" customFormat="1" ht="14.25" customHeight="1">
      <c r="A21" s="95">
        <v>1</v>
      </c>
      <c r="B21" s="96">
        <v>700</v>
      </c>
      <c r="C21" s="97" t="s">
        <v>140</v>
      </c>
      <c r="D21" s="102">
        <v>1991</v>
      </c>
      <c r="E21" s="97" t="s">
        <v>62</v>
      </c>
      <c r="F21" s="100">
        <v>10.5</v>
      </c>
      <c r="G21" s="100">
        <v>10.2</v>
      </c>
      <c r="H21" s="101" t="str">
        <f aca="true" t="shared" si="3" ref="H21:H64">LOOKUP(K21,$AB$2:$AJ$2,$AB$1:$AJ$1)</f>
        <v>КМС</v>
      </c>
      <c r="I21" s="103">
        <f aca="true" t="shared" si="4" ref="I21:J27">F21</f>
        <v>10.5</v>
      </c>
      <c r="J21" s="103">
        <f t="shared" si="4"/>
        <v>10.2</v>
      </c>
      <c r="K21" s="104">
        <f aca="true" t="shared" si="5" ref="K21:K52">SMALL(I21:J21,1)+0</f>
        <v>10.2</v>
      </c>
      <c r="L21" s="105" t="s">
        <v>112</v>
      </c>
      <c r="M21" s="95">
        <v>1</v>
      </c>
      <c r="N21" s="106"/>
      <c r="O21" s="106"/>
      <c r="P21" s="106"/>
      <c r="Q21" s="106"/>
    </row>
    <row r="22" spans="1:17" s="10" customFormat="1" ht="14.25" customHeight="1">
      <c r="A22" s="95">
        <v>2</v>
      </c>
      <c r="B22" s="96">
        <v>139</v>
      </c>
      <c r="C22" s="97" t="s">
        <v>127</v>
      </c>
      <c r="D22" s="102">
        <v>1993</v>
      </c>
      <c r="E22" s="97" t="s">
        <v>62</v>
      </c>
      <c r="F22" s="107">
        <v>10.5</v>
      </c>
      <c r="G22" s="107">
        <v>10.2</v>
      </c>
      <c r="H22" s="101" t="str">
        <f t="shared" si="3"/>
        <v>КМС</v>
      </c>
      <c r="I22" s="103">
        <f t="shared" si="4"/>
        <v>10.5</v>
      </c>
      <c r="J22" s="103">
        <f t="shared" si="4"/>
        <v>10.2</v>
      </c>
      <c r="K22" s="104">
        <f t="shared" si="5"/>
        <v>10.2</v>
      </c>
      <c r="L22" s="105" t="s">
        <v>128</v>
      </c>
      <c r="M22" s="95">
        <v>1</v>
      </c>
      <c r="N22" s="106"/>
      <c r="O22" s="106"/>
      <c r="P22" s="106"/>
      <c r="Q22" s="106"/>
    </row>
    <row r="23" spans="1:17" s="10" customFormat="1" ht="14.25" customHeight="1">
      <c r="A23" s="95">
        <v>3</v>
      </c>
      <c r="B23" s="96">
        <v>624</v>
      </c>
      <c r="C23" s="97" t="s">
        <v>81</v>
      </c>
      <c r="D23" s="102">
        <v>1995</v>
      </c>
      <c r="E23" s="97" t="s">
        <v>62</v>
      </c>
      <c r="F23" s="107">
        <v>11</v>
      </c>
      <c r="G23" s="107">
        <v>10.8</v>
      </c>
      <c r="H23" s="101">
        <f t="shared" si="3"/>
        <v>1</v>
      </c>
      <c r="I23" s="103">
        <f t="shared" si="4"/>
        <v>11</v>
      </c>
      <c r="J23" s="103">
        <f t="shared" si="4"/>
        <v>10.8</v>
      </c>
      <c r="K23" s="104">
        <f t="shared" si="5"/>
        <v>10.8</v>
      </c>
      <c r="L23" s="105" t="s">
        <v>82</v>
      </c>
      <c r="M23" s="95">
        <v>1</v>
      </c>
      <c r="N23" s="106"/>
      <c r="O23" s="106"/>
      <c r="P23" s="106"/>
      <c r="Q23" s="106"/>
    </row>
    <row r="24" spans="1:17" s="10" customFormat="1" ht="14.25" customHeight="1">
      <c r="A24" s="95">
        <v>4</v>
      </c>
      <c r="B24" s="96">
        <v>392</v>
      </c>
      <c r="C24" s="97" t="s">
        <v>161</v>
      </c>
      <c r="D24" s="102">
        <v>1993</v>
      </c>
      <c r="E24" s="97" t="s">
        <v>62</v>
      </c>
      <c r="F24" s="107">
        <v>10.9</v>
      </c>
      <c r="G24" s="107">
        <v>10.8</v>
      </c>
      <c r="H24" s="101">
        <f t="shared" si="3"/>
        <v>1</v>
      </c>
      <c r="I24" s="103">
        <f t="shared" si="4"/>
        <v>10.9</v>
      </c>
      <c r="J24" s="103">
        <f t="shared" si="4"/>
        <v>10.8</v>
      </c>
      <c r="K24" s="104">
        <f t="shared" si="5"/>
        <v>10.8</v>
      </c>
      <c r="L24" s="105" t="s">
        <v>162</v>
      </c>
      <c r="M24" s="95">
        <v>1</v>
      </c>
      <c r="N24" s="106"/>
      <c r="O24" s="106"/>
      <c r="P24" s="106"/>
      <c r="Q24" s="106"/>
    </row>
    <row r="25" spans="1:98" s="10" customFormat="1" ht="14.25" customHeight="1">
      <c r="A25" s="95">
        <v>5</v>
      </c>
      <c r="B25" s="96">
        <v>234</v>
      </c>
      <c r="C25" s="97" t="s">
        <v>163</v>
      </c>
      <c r="D25" s="102">
        <v>2000</v>
      </c>
      <c r="E25" s="97" t="s">
        <v>63</v>
      </c>
      <c r="F25" s="100">
        <v>11.3</v>
      </c>
      <c r="G25" s="100">
        <v>11.2</v>
      </c>
      <c r="H25" s="101">
        <f t="shared" si="3"/>
        <v>1</v>
      </c>
      <c r="I25" s="103">
        <f t="shared" si="4"/>
        <v>11.3</v>
      </c>
      <c r="J25" s="103">
        <f t="shared" si="4"/>
        <v>11.2</v>
      </c>
      <c r="K25" s="104">
        <f t="shared" si="5"/>
        <v>11.2</v>
      </c>
      <c r="L25" s="105" t="s">
        <v>110</v>
      </c>
      <c r="M25" s="95">
        <v>1</v>
      </c>
      <c r="N25" s="106"/>
      <c r="O25" s="106"/>
      <c r="P25" s="106"/>
      <c r="Q25" s="106"/>
      <c r="S25" s="2"/>
      <c r="T25" s="2"/>
      <c r="U25" s="24"/>
      <c r="V25" s="29"/>
      <c r="W25" s="30"/>
      <c r="X25" s="2"/>
      <c r="Y25"/>
      <c r="Z25" s="2"/>
      <c r="AA25" s="2"/>
      <c r="AB25" s="2"/>
      <c r="AC25" s="2"/>
      <c r="AD25" s="24"/>
      <c r="AE25" s="29"/>
      <c r="AF25" s="30"/>
      <c r="AG25" s="2"/>
      <c r="AH25"/>
      <c r="AI25" s="25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17" s="10" customFormat="1" ht="14.25" customHeight="1">
      <c r="A26" s="95">
        <v>6</v>
      </c>
      <c r="B26" s="96">
        <v>17</v>
      </c>
      <c r="C26" s="97" t="s">
        <v>113</v>
      </c>
      <c r="D26" s="102">
        <v>2000</v>
      </c>
      <c r="E26" s="97" t="s">
        <v>63</v>
      </c>
      <c r="F26" s="100">
        <v>11.4</v>
      </c>
      <c r="G26" s="100">
        <v>11.3</v>
      </c>
      <c r="H26" s="101">
        <f t="shared" si="3"/>
        <v>2</v>
      </c>
      <c r="I26" s="103">
        <f t="shared" si="4"/>
        <v>11.4</v>
      </c>
      <c r="J26" s="103">
        <f t="shared" si="4"/>
        <v>11.3</v>
      </c>
      <c r="K26" s="104">
        <f t="shared" si="5"/>
        <v>11.3</v>
      </c>
      <c r="L26" s="105" t="s">
        <v>114</v>
      </c>
      <c r="M26" s="95">
        <v>1</v>
      </c>
      <c r="N26" s="106"/>
      <c r="O26" s="106"/>
      <c r="P26" s="106"/>
      <c r="Q26" s="106"/>
    </row>
    <row r="27" spans="1:17" s="10" customFormat="1" ht="14.25" customHeight="1">
      <c r="A27" s="95">
        <v>7</v>
      </c>
      <c r="B27" s="96">
        <v>129</v>
      </c>
      <c r="C27" s="97" t="s">
        <v>160</v>
      </c>
      <c r="D27" s="102">
        <v>2001</v>
      </c>
      <c r="E27" s="97" t="s">
        <v>63</v>
      </c>
      <c r="F27" s="107">
        <v>11.3</v>
      </c>
      <c r="G27" s="210" t="s">
        <v>474</v>
      </c>
      <c r="H27" s="101">
        <f t="shared" si="3"/>
        <v>2</v>
      </c>
      <c r="I27" s="103">
        <f t="shared" si="4"/>
        <v>11.3</v>
      </c>
      <c r="J27" s="103" t="str">
        <f t="shared" si="4"/>
        <v>справка</v>
      </c>
      <c r="K27" s="104">
        <f t="shared" si="5"/>
        <v>11.3</v>
      </c>
      <c r="L27" s="105" t="s">
        <v>72</v>
      </c>
      <c r="M27" s="95">
        <v>2</v>
      </c>
      <c r="N27" s="106"/>
      <c r="O27" s="106"/>
      <c r="P27" s="106"/>
      <c r="Q27" s="106"/>
    </row>
    <row r="28" spans="1:17" s="10" customFormat="1" ht="14.25" customHeight="1">
      <c r="A28" s="95">
        <v>8</v>
      </c>
      <c r="B28" s="96">
        <v>142</v>
      </c>
      <c r="C28" s="97" t="s">
        <v>176</v>
      </c>
      <c r="D28" s="102">
        <v>1996</v>
      </c>
      <c r="E28" s="97" t="s">
        <v>151</v>
      </c>
      <c r="F28" s="100">
        <v>11.4</v>
      </c>
      <c r="G28" s="211" t="s">
        <v>474</v>
      </c>
      <c r="H28" s="101">
        <f t="shared" si="3"/>
        <v>2</v>
      </c>
      <c r="I28" s="103">
        <f aca="true" t="shared" si="6" ref="I28:I59">F28</f>
        <v>11.4</v>
      </c>
      <c r="J28" s="103"/>
      <c r="K28" s="104">
        <f t="shared" si="5"/>
        <v>11.4</v>
      </c>
      <c r="L28" s="196" t="s">
        <v>152</v>
      </c>
      <c r="M28" s="95">
        <v>1</v>
      </c>
      <c r="N28" s="106"/>
      <c r="O28" s="106"/>
      <c r="P28" s="106"/>
      <c r="Q28" s="106"/>
    </row>
    <row r="29" spans="1:17" s="10" customFormat="1" ht="14.25" customHeight="1">
      <c r="A29" s="95">
        <v>9</v>
      </c>
      <c r="B29" s="96">
        <v>239</v>
      </c>
      <c r="C29" s="97" t="s">
        <v>109</v>
      </c>
      <c r="D29" s="102">
        <v>2000</v>
      </c>
      <c r="E29" s="97" t="s">
        <v>63</v>
      </c>
      <c r="F29" s="100">
        <v>11.8</v>
      </c>
      <c r="G29" s="100"/>
      <c r="H29" s="101">
        <f t="shared" si="3"/>
        <v>2</v>
      </c>
      <c r="I29" s="103">
        <f t="shared" si="6"/>
        <v>11.8</v>
      </c>
      <c r="J29" s="103"/>
      <c r="K29" s="104">
        <f t="shared" si="5"/>
        <v>11.8</v>
      </c>
      <c r="L29" s="105" t="s">
        <v>110</v>
      </c>
      <c r="M29" s="95">
        <v>2</v>
      </c>
      <c r="N29" s="106"/>
      <c r="O29" s="106"/>
      <c r="P29" s="106"/>
      <c r="Q29" s="106"/>
    </row>
    <row r="30" spans="1:106" s="21" customFormat="1" ht="14.25" customHeight="1">
      <c r="A30" s="95">
        <v>9</v>
      </c>
      <c r="B30" s="96">
        <v>189</v>
      </c>
      <c r="C30" s="97" t="s">
        <v>131</v>
      </c>
      <c r="D30" s="102">
        <v>2002</v>
      </c>
      <c r="E30" s="97" t="s">
        <v>62</v>
      </c>
      <c r="F30" s="100">
        <v>11.8</v>
      </c>
      <c r="G30" s="100"/>
      <c r="H30" s="101">
        <f t="shared" si="3"/>
        <v>2</v>
      </c>
      <c r="I30" s="103">
        <f t="shared" si="6"/>
        <v>11.8</v>
      </c>
      <c r="J30" s="103"/>
      <c r="K30" s="104">
        <f t="shared" si="5"/>
        <v>11.8</v>
      </c>
      <c r="L30" s="105" t="s">
        <v>123</v>
      </c>
      <c r="M30" s="95">
        <v>2</v>
      </c>
      <c r="N30" s="106"/>
      <c r="O30" s="106"/>
      <c r="P30" s="106"/>
      <c r="Q30" s="10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7" s="10" customFormat="1" ht="14.25" customHeight="1">
      <c r="A31" s="95">
        <v>9</v>
      </c>
      <c r="B31" s="96">
        <v>133</v>
      </c>
      <c r="C31" s="97" t="s">
        <v>175</v>
      </c>
      <c r="D31" s="102">
        <v>2000</v>
      </c>
      <c r="E31" s="97" t="s">
        <v>62</v>
      </c>
      <c r="F31" s="100">
        <v>11.8</v>
      </c>
      <c r="G31" s="100"/>
      <c r="H31" s="101">
        <f t="shared" si="3"/>
        <v>2</v>
      </c>
      <c r="I31" s="103">
        <f t="shared" si="6"/>
        <v>11.8</v>
      </c>
      <c r="J31" s="103"/>
      <c r="K31" s="104">
        <f t="shared" si="5"/>
        <v>11.8</v>
      </c>
      <c r="L31" s="105" t="s">
        <v>130</v>
      </c>
      <c r="M31" s="95">
        <v>2</v>
      </c>
      <c r="N31" s="106"/>
      <c r="O31" s="106"/>
      <c r="P31" s="106"/>
      <c r="Q31" s="106"/>
    </row>
    <row r="32" spans="1:17" s="10" customFormat="1" ht="14.25" customHeight="1">
      <c r="A32" s="95">
        <v>12</v>
      </c>
      <c r="B32" s="96">
        <v>50</v>
      </c>
      <c r="C32" s="97" t="s">
        <v>111</v>
      </c>
      <c r="D32" s="102">
        <v>1995</v>
      </c>
      <c r="E32" s="97" t="s">
        <v>62</v>
      </c>
      <c r="F32" s="100">
        <v>11.9</v>
      </c>
      <c r="G32" s="100"/>
      <c r="H32" s="101">
        <f t="shared" si="3"/>
        <v>3</v>
      </c>
      <c r="I32" s="103">
        <f t="shared" si="6"/>
        <v>11.9</v>
      </c>
      <c r="J32" s="103"/>
      <c r="K32" s="104">
        <f t="shared" si="5"/>
        <v>11.9</v>
      </c>
      <c r="L32" s="105" t="s">
        <v>112</v>
      </c>
      <c r="M32" s="95">
        <v>3</v>
      </c>
      <c r="N32" s="106"/>
      <c r="O32" s="106"/>
      <c r="P32" s="106"/>
      <c r="Q32" s="106"/>
    </row>
    <row r="33" spans="1:106" s="45" customFormat="1" ht="14.25" customHeight="1">
      <c r="A33" s="95">
        <v>12</v>
      </c>
      <c r="B33" s="96">
        <v>117</v>
      </c>
      <c r="C33" s="97" t="s">
        <v>153</v>
      </c>
      <c r="D33" s="102">
        <v>2001</v>
      </c>
      <c r="E33" s="97" t="s">
        <v>63</v>
      </c>
      <c r="F33" s="100">
        <v>11.9</v>
      </c>
      <c r="G33" s="100"/>
      <c r="H33" s="101">
        <f t="shared" si="3"/>
        <v>3</v>
      </c>
      <c r="I33" s="103">
        <f t="shared" si="6"/>
        <v>11.9</v>
      </c>
      <c r="J33" s="103"/>
      <c r="K33" s="104">
        <f t="shared" si="5"/>
        <v>11.9</v>
      </c>
      <c r="L33" s="105" t="s">
        <v>154</v>
      </c>
      <c r="M33" s="95">
        <v>1</v>
      </c>
      <c r="N33" s="106"/>
      <c r="O33" s="106"/>
      <c r="P33" s="106"/>
      <c r="Q33" s="10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127" customFormat="1" ht="14.25" customHeight="1">
      <c r="A34" s="95">
        <v>12</v>
      </c>
      <c r="B34" s="96">
        <v>123</v>
      </c>
      <c r="C34" s="97" t="s">
        <v>165</v>
      </c>
      <c r="D34" s="102">
        <v>2002</v>
      </c>
      <c r="E34" s="97" t="s">
        <v>62</v>
      </c>
      <c r="F34" s="100">
        <v>11.9</v>
      </c>
      <c r="G34" s="100"/>
      <c r="H34" s="101">
        <f t="shared" si="3"/>
        <v>3</v>
      </c>
      <c r="I34" s="103">
        <f t="shared" si="6"/>
        <v>11.9</v>
      </c>
      <c r="J34" s="103"/>
      <c r="K34" s="104">
        <f t="shared" si="5"/>
        <v>11.9</v>
      </c>
      <c r="L34" s="105" t="s">
        <v>130</v>
      </c>
      <c r="M34" s="95">
        <v>3</v>
      </c>
      <c r="N34" s="106"/>
      <c r="O34" s="106"/>
      <c r="P34" s="106"/>
      <c r="Q34" s="10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17" s="10" customFormat="1" ht="14.25" customHeight="1">
      <c r="A35" s="95">
        <v>15</v>
      </c>
      <c r="B35" s="96">
        <v>55</v>
      </c>
      <c r="C35" s="97" t="s">
        <v>116</v>
      </c>
      <c r="D35" s="102">
        <v>2001</v>
      </c>
      <c r="E35" s="97" t="s">
        <v>117</v>
      </c>
      <c r="F35" s="100">
        <v>12</v>
      </c>
      <c r="G35" s="100"/>
      <c r="H35" s="101">
        <f t="shared" si="3"/>
        <v>3</v>
      </c>
      <c r="I35" s="103">
        <f t="shared" si="6"/>
        <v>12</v>
      </c>
      <c r="J35" s="103"/>
      <c r="K35" s="104">
        <f t="shared" si="5"/>
        <v>12</v>
      </c>
      <c r="L35" s="105" t="s">
        <v>118</v>
      </c>
      <c r="M35" s="95">
        <v>4</v>
      </c>
      <c r="N35" s="106"/>
      <c r="O35" s="106"/>
      <c r="P35" s="106"/>
      <c r="Q35" s="106"/>
    </row>
    <row r="36" spans="1:17" s="10" customFormat="1" ht="14.25" customHeight="1">
      <c r="A36" s="95">
        <v>15</v>
      </c>
      <c r="B36" s="96">
        <v>320</v>
      </c>
      <c r="C36" s="97" t="s">
        <v>129</v>
      </c>
      <c r="D36" s="102">
        <v>2001</v>
      </c>
      <c r="E36" s="97" t="s">
        <v>62</v>
      </c>
      <c r="F36" s="100">
        <v>12</v>
      </c>
      <c r="G36" s="100"/>
      <c r="H36" s="101">
        <f t="shared" si="3"/>
        <v>3</v>
      </c>
      <c r="I36" s="103">
        <f t="shared" si="6"/>
        <v>12</v>
      </c>
      <c r="J36" s="103"/>
      <c r="K36" s="104">
        <f t="shared" si="5"/>
        <v>12</v>
      </c>
      <c r="L36" s="105" t="s">
        <v>130</v>
      </c>
      <c r="M36" s="95">
        <v>3</v>
      </c>
      <c r="N36" s="106"/>
      <c r="O36" s="106"/>
      <c r="P36" s="106"/>
      <c r="Q36" s="106"/>
    </row>
    <row r="37" spans="1:106" s="10" customFormat="1" ht="14.25" customHeight="1">
      <c r="A37" s="95">
        <v>17</v>
      </c>
      <c r="B37" s="96">
        <v>45</v>
      </c>
      <c r="C37" s="97" t="s">
        <v>147</v>
      </c>
      <c r="D37" s="102">
        <v>1994</v>
      </c>
      <c r="E37" s="97" t="s">
        <v>125</v>
      </c>
      <c r="F37" s="100">
        <v>12.1</v>
      </c>
      <c r="G37" s="100"/>
      <c r="H37" s="101">
        <f t="shared" si="3"/>
        <v>3</v>
      </c>
      <c r="I37" s="103">
        <f t="shared" si="6"/>
        <v>12.1</v>
      </c>
      <c r="J37" s="103"/>
      <c r="K37" s="104">
        <f t="shared" si="5"/>
        <v>12.1</v>
      </c>
      <c r="L37" s="105" t="s">
        <v>68</v>
      </c>
      <c r="M37" s="95">
        <v>2</v>
      </c>
      <c r="N37" s="106"/>
      <c r="O37" s="106"/>
      <c r="P37" s="106"/>
      <c r="Q37" s="106"/>
      <c r="R37" s="45"/>
      <c r="CU37" s="45"/>
      <c r="CV37" s="45"/>
      <c r="CW37" s="45"/>
      <c r="CX37" s="45"/>
      <c r="CY37" s="45"/>
      <c r="CZ37" s="45"/>
      <c r="DA37" s="45"/>
      <c r="DB37" s="45"/>
    </row>
    <row r="38" spans="1:17" s="10" customFormat="1" ht="14.25" customHeight="1">
      <c r="A38" s="95">
        <v>17</v>
      </c>
      <c r="B38" s="96">
        <v>52</v>
      </c>
      <c r="C38" s="97" t="s">
        <v>159</v>
      </c>
      <c r="D38" s="102">
        <v>1994</v>
      </c>
      <c r="E38" s="97" t="s">
        <v>125</v>
      </c>
      <c r="F38" s="107">
        <v>12.1</v>
      </c>
      <c r="G38" s="107"/>
      <c r="H38" s="101">
        <f t="shared" si="3"/>
        <v>3</v>
      </c>
      <c r="I38" s="103">
        <f t="shared" si="6"/>
        <v>12.1</v>
      </c>
      <c r="J38" s="103"/>
      <c r="K38" s="104">
        <f t="shared" si="5"/>
        <v>12.1</v>
      </c>
      <c r="L38" s="105" t="s">
        <v>68</v>
      </c>
      <c r="M38" s="95">
        <v>4</v>
      </c>
      <c r="N38" s="106"/>
      <c r="O38" s="106"/>
      <c r="P38" s="106"/>
      <c r="Q38" s="106"/>
    </row>
    <row r="39" spans="1:17" s="10" customFormat="1" ht="14.25" customHeight="1">
      <c r="A39" s="95">
        <v>17</v>
      </c>
      <c r="B39" s="96">
        <v>150</v>
      </c>
      <c r="C39" s="97" t="s">
        <v>168</v>
      </c>
      <c r="D39" s="102">
        <v>2002</v>
      </c>
      <c r="E39" s="97" t="s">
        <v>169</v>
      </c>
      <c r="F39" s="100">
        <v>12.1</v>
      </c>
      <c r="G39" s="100"/>
      <c r="H39" s="101">
        <f t="shared" si="3"/>
        <v>3</v>
      </c>
      <c r="I39" s="103">
        <f t="shared" si="6"/>
        <v>12.1</v>
      </c>
      <c r="J39" s="103"/>
      <c r="K39" s="104">
        <f t="shared" si="5"/>
        <v>12.1</v>
      </c>
      <c r="L39" s="105" t="s">
        <v>170</v>
      </c>
      <c r="M39" s="95">
        <v>2</v>
      </c>
      <c r="N39" s="106"/>
      <c r="O39" s="106"/>
      <c r="P39" s="106"/>
      <c r="Q39" s="106"/>
    </row>
    <row r="40" spans="1:17" s="10" customFormat="1" ht="14.25" customHeight="1">
      <c r="A40" s="95">
        <v>20</v>
      </c>
      <c r="B40" s="96">
        <v>247</v>
      </c>
      <c r="C40" s="97" t="s">
        <v>115</v>
      </c>
      <c r="D40" s="102">
        <v>2000</v>
      </c>
      <c r="E40" s="97" t="s">
        <v>64</v>
      </c>
      <c r="F40" s="100">
        <v>12.3</v>
      </c>
      <c r="G40" s="100"/>
      <c r="H40" s="101">
        <f t="shared" si="3"/>
        <v>3</v>
      </c>
      <c r="I40" s="103">
        <f t="shared" si="6"/>
        <v>12.3</v>
      </c>
      <c r="J40" s="103"/>
      <c r="K40" s="104">
        <f t="shared" si="5"/>
        <v>12.3</v>
      </c>
      <c r="L40" s="105" t="s">
        <v>105</v>
      </c>
      <c r="M40" s="95">
        <v>5</v>
      </c>
      <c r="N40" s="106"/>
      <c r="O40" s="106"/>
      <c r="P40" s="106"/>
      <c r="Q40" s="106"/>
    </row>
    <row r="41" spans="1:17" s="10" customFormat="1" ht="14.25" customHeight="1">
      <c r="A41" s="95">
        <v>20</v>
      </c>
      <c r="B41" s="96">
        <v>34</v>
      </c>
      <c r="C41" s="97" t="s">
        <v>166</v>
      </c>
      <c r="D41" s="102">
        <v>2000</v>
      </c>
      <c r="E41" s="97" t="s">
        <v>64</v>
      </c>
      <c r="F41" s="107">
        <v>12.3</v>
      </c>
      <c r="G41" s="107"/>
      <c r="H41" s="101">
        <f t="shared" si="3"/>
        <v>3</v>
      </c>
      <c r="I41" s="103">
        <f t="shared" si="6"/>
        <v>12.3</v>
      </c>
      <c r="J41" s="103"/>
      <c r="K41" s="104">
        <f t="shared" si="5"/>
        <v>12.3</v>
      </c>
      <c r="L41" s="105" t="s">
        <v>65</v>
      </c>
      <c r="M41" s="95">
        <v>3</v>
      </c>
      <c r="N41" s="106"/>
      <c r="O41" s="106"/>
      <c r="P41" s="106"/>
      <c r="Q41" s="106"/>
    </row>
    <row r="42" spans="1:17" s="10" customFormat="1" ht="14.25" customHeight="1">
      <c r="A42" s="95">
        <v>22</v>
      </c>
      <c r="B42" s="96">
        <v>552</v>
      </c>
      <c r="C42" s="97" t="s">
        <v>142</v>
      </c>
      <c r="D42" s="102">
        <v>2002</v>
      </c>
      <c r="E42" s="97" t="s">
        <v>62</v>
      </c>
      <c r="F42" s="107">
        <v>12.4</v>
      </c>
      <c r="G42" s="107"/>
      <c r="H42" s="101">
        <f t="shared" si="3"/>
        <v>3</v>
      </c>
      <c r="I42" s="103">
        <f t="shared" si="6"/>
        <v>12.4</v>
      </c>
      <c r="J42" s="103"/>
      <c r="K42" s="104">
        <f t="shared" si="5"/>
        <v>12.4</v>
      </c>
      <c r="L42" s="105" t="s">
        <v>143</v>
      </c>
      <c r="M42" s="95">
        <v>2</v>
      </c>
      <c r="N42" s="106"/>
      <c r="O42" s="106"/>
      <c r="P42" s="106"/>
      <c r="Q42" s="106"/>
    </row>
    <row r="43" spans="1:17" s="10" customFormat="1" ht="14.25" customHeight="1">
      <c r="A43" s="95">
        <v>22</v>
      </c>
      <c r="B43" s="96">
        <v>109</v>
      </c>
      <c r="C43" s="97" t="s">
        <v>172</v>
      </c>
      <c r="D43" s="102">
        <v>2001</v>
      </c>
      <c r="E43" s="97" t="s">
        <v>62</v>
      </c>
      <c r="F43" s="100">
        <v>12.4</v>
      </c>
      <c r="G43" s="100"/>
      <c r="H43" s="101">
        <f t="shared" si="3"/>
        <v>3</v>
      </c>
      <c r="I43" s="103">
        <f t="shared" si="6"/>
        <v>12.4</v>
      </c>
      <c r="J43" s="103"/>
      <c r="K43" s="104">
        <f t="shared" si="5"/>
        <v>12.4</v>
      </c>
      <c r="L43" s="97" t="s">
        <v>123</v>
      </c>
      <c r="M43" s="95">
        <v>4</v>
      </c>
      <c r="N43" s="106"/>
      <c r="O43" s="106"/>
      <c r="P43" s="106"/>
      <c r="Q43" s="106"/>
    </row>
    <row r="44" spans="1:17" s="10" customFormat="1" ht="14.25" customHeight="1">
      <c r="A44" s="95">
        <v>24</v>
      </c>
      <c r="B44" s="96">
        <v>73</v>
      </c>
      <c r="C44" s="97" t="s">
        <v>132</v>
      </c>
      <c r="D44" s="102">
        <v>2001</v>
      </c>
      <c r="E44" s="97" t="s">
        <v>63</v>
      </c>
      <c r="F44" s="107">
        <v>12.5</v>
      </c>
      <c r="G44" s="107"/>
      <c r="H44" s="101">
        <f t="shared" si="3"/>
        <v>3</v>
      </c>
      <c r="I44" s="103">
        <f t="shared" si="6"/>
        <v>12.5</v>
      </c>
      <c r="J44" s="103"/>
      <c r="K44" s="104">
        <f t="shared" si="5"/>
        <v>12.5</v>
      </c>
      <c r="L44" s="105" t="s">
        <v>133</v>
      </c>
      <c r="M44" s="95">
        <v>4</v>
      </c>
      <c r="N44" s="106"/>
      <c r="O44" s="106"/>
      <c r="P44" s="106"/>
      <c r="Q44" s="106"/>
    </row>
    <row r="45" spans="1:17" s="10" customFormat="1" ht="14.25" customHeight="1">
      <c r="A45" s="95">
        <v>24</v>
      </c>
      <c r="B45" s="96">
        <v>238</v>
      </c>
      <c r="C45" s="97" t="s">
        <v>138</v>
      </c>
      <c r="D45" s="102">
        <v>1996</v>
      </c>
      <c r="E45" s="97" t="s">
        <v>125</v>
      </c>
      <c r="F45" s="100">
        <v>12.5</v>
      </c>
      <c r="G45" s="100"/>
      <c r="H45" s="101">
        <f t="shared" si="3"/>
        <v>3</v>
      </c>
      <c r="I45" s="103">
        <f t="shared" si="6"/>
        <v>12.5</v>
      </c>
      <c r="J45" s="103"/>
      <c r="K45" s="104">
        <f t="shared" si="5"/>
        <v>12.5</v>
      </c>
      <c r="L45" s="105" t="s">
        <v>68</v>
      </c>
      <c r="M45" s="95">
        <v>3</v>
      </c>
      <c r="N45" s="106"/>
      <c r="O45" s="106"/>
      <c r="P45" s="106"/>
      <c r="Q45" s="106"/>
    </row>
    <row r="46" spans="1:17" s="10" customFormat="1" ht="14.25" customHeight="1">
      <c r="A46" s="95">
        <v>26</v>
      </c>
      <c r="B46" s="96">
        <v>368</v>
      </c>
      <c r="C46" s="97" t="s">
        <v>158</v>
      </c>
      <c r="D46" s="102">
        <v>2003</v>
      </c>
      <c r="E46" s="97" t="s">
        <v>64</v>
      </c>
      <c r="F46" s="100">
        <v>12.6</v>
      </c>
      <c r="G46" s="100"/>
      <c r="H46" s="101">
        <f t="shared" si="3"/>
        <v>3</v>
      </c>
      <c r="I46" s="103">
        <f t="shared" si="6"/>
        <v>12.6</v>
      </c>
      <c r="J46" s="103"/>
      <c r="K46" s="104">
        <f t="shared" si="5"/>
        <v>12.6</v>
      </c>
      <c r="L46" s="105" t="s">
        <v>100</v>
      </c>
      <c r="M46" s="95">
        <v>5</v>
      </c>
      <c r="N46" s="106"/>
      <c r="O46" s="106"/>
      <c r="P46" s="106"/>
      <c r="Q46" s="106"/>
    </row>
    <row r="47" spans="1:17" s="10" customFormat="1" ht="14.25" customHeight="1">
      <c r="A47" s="95">
        <v>26</v>
      </c>
      <c r="B47" s="96">
        <v>515</v>
      </c>
      <c r="C47" s="97" t="s">
        <v>178</v>
      </c>
      <c r="D47" s="102">
        <v>2000</v>
      </c>
      <c r="E47" s="97" t="s">
        <v>63</v>
      </c>
      <c r="F47" s="107">
        <v>12.6</v>
      </c>
      <c r="G47" s="107"/>
      <c r="H47" s="101">
        <f t="shared" si="3"/>
        <v>3</v>
      </c>
      <c r="I47" s="103">
        <f t="shared" si="6"/>
        <v>12.6</v>
      </c>
      <c r="J47" s="103"/>
      <c r="K47" s="104">
        <f t="shared" si="5"/>
        <v>12.6</v>
      </c>
      <c r="L47" s="105" t="s">
        <v>110</v>
      </c>
      <c r="M47" s="95">
        <v>5</v>
      </c>
      <c r="N47" s="106"/>
      <c r="O47" s="106"/>
      <c r="P47" s="106"/>
      <c r="Q47" s="106"/>
    </row>
    <row r="48" spans="1:106" s="21" customFormat="1" ht="14.25" customHeight="1">
      <c r="A48" s="95">
        <v>26</v>
      </c>
      <c r="B48" s="96">
        <v>373</v>
      </c>
      <c r="C48" s="97" t="s">
        <v>179</v>
      </c>
      <c r="D48" s="102">
        <v>2000</v>
      </c>
      <c r="E48" s="97" t="s">
        <v>63</v>
      </c>
      <c r="F48" s="100">
        <v>12.6</v>
      </c>
      <c r="G48" s="100"/>
      <c r="H48" s="101">
        <f t="shared" si="3"/>
        <v>3</v>
      </c>
      <c r="I48" s="103">
        <f t="shared" si="6"/>
        <v>12.6</v>
      </c>
      <c r="J48" s="103"/>
      <c r="K48" s="104">
        <f t="shared" si="5"/>
        <v>12.6</v>
      </c>
      <c r="L48" s="105" t="s">
        <v>110</v>
      </c>
      <c r="M48" s="95">
        <v>3</v>
      </c>
      <c r="N48" s="106"/>
      <c r="O48" s="106"/>
      <c r="P48" s="106"/>
      <c r="Q48" s="10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</row>
    <row r="49" spans="1:106" s="21" customFormat="1" ht="14.25" customHeight="1">
      <c r="A49" s="95">
        <v>26</v>
      </c>
      <c r="B49" s="96">
        <v>73</v>
      </c>
      <c r="C49" s="97" t="s">
        <v>180</v>
      </c>
      <c r="D49" s="102">
        <v>2002</v>
      </c>
      <c r="E49" s="97" t="s">
        <v>63</v>
      </c>
      <c r="F49" s="100">
        <v>12.6</v>
      </c>
      <c r="G49" s="100"/>
      <c r="H49" s="101">
        <f t="shared" si="3"/>
        <v>3</v>
      </c>
      <c r="I49" s="103">
        <f t="shared" si="6"/>
        <v>12.6</v>
      </c>
      <c r="J49" s="103"/>
      <c r="K49" s="104">
        <f t="shared" si="5"/>
        <v>12.6</v>
      </c>
      <c r="L49" s="105" t="s">
        <v>181</v>
      </c>
      <c r="M49" s="95">
        <v>4</v>
      </c>
      <c r="N49" s="106"/>
      <c r="O49" s="106"/>
      <c r="P49" s="106"/>
      <c r="Q49" s="106"/>
      <c r="R49" s="10"/>
      <c r="S49" s="2"/>
      <c r="T49" s="2"/>
      <c r="U49" s="24"/>
      <c r="V49" s="29"/>
      <c r="W49" s="30"/>
      <c r="X49" s="2"/>
      <c r="Y49"/>
      <c r="Z49" s="2"/>
      <c r="AA49" s="2"/>
      <c r="AB49" s="2"/>
      <c r="AC49" s="2"/>
      <c r="AD49" s="24"/>
      <c r="AE49" s="29"/>
      <c r="AF49" s="30"/>
      <c r="AG49" s="2"/>
      <c r="AH49"/>
      <c r="AI49" s="25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10"/>
      <c r="CV49" s="10"/>
      <c r="CW49" s="10"/>
      <c r="CX49" s="10"/>
      <c r="CY49" s="10"/>
      <c r="CZ49" s="10"/>
      <c r="DA49" s="10"/>
      <c r="DB49" s="10"/>
    </row>
    <row r="50" spans="1:17" s="10" customFormat="1" ht="14.25" customHeight="1">
      <c r="A50" s="95">
        <v>30</v>
      </c>
      <c r="B50" s="96">
        <v>480</v>
      </c>
      <c r="C50" s="97" t="s">
        <v>144</v>
      </c>
      <c r="D50" s="102">
        <v>2003</v>
      </c>
      <c r="E50" s="97" t="s">
        <v>63</v>
      </c>
      <c r="F50" s="107">
        <v>12.7</v>
      </c>
      <c r="G50" s="107"/>
      <c r="H50" s="101">
        <f t="shared" si="3"/>
        <v>3</v>
      </c>
      <c r="I50" s="103">
        <f t="shared" si="6"/>
        <v>12.7</v>
      </c>
      <c r="J50" s="103"/>
      <c r="K50" s="104">
        <f t="shared" si="5"/>
        <v>12.7</v>
      </c>
      <c r="L50" s="105" t="s">
        <v>145</v>
      </c>
      <c r="M50" s="95">
        <v>3</v>
      </c>
      <c r="N50" s="106"/>
      <c r="O50" s="106"/>
      <c r="P50" s="106"/>
      <c r="Q50" s="106"/>
    </row>
    <row r="51" spans="1:17" s="10" customFormat="1" ht="14.25" customHeight="1">
      <c r="A51" s="95">
        <v>31</v>
      </c>
      <c r="B51" s="96">
        <v>59</v>
      </c>
      <c r="C51" s="97" t="s">
        <v>106</v>
      </c>
      <c r="D51" s="102">
        <v>2003</v>
      </c>
      <c r="E51" s="97" t="s">
        <v>62</v>
      </c>
      <c r="F51" s="107">
        <v>12.8</v>
      </c>
      <c r="G51" s="107"/>
      <c r="H51" s="101" t="str">
        <f t="shared" si="3"/>
        <v>1ю</v>
      </c>
      <c r="I51" s="103">
        <f t="shared" si="6"/>
        <v>12.8</v>
      </c>
      <c r="J51" s="103"/>
      <c r="K51" s="104">
        <f t="shared" si="5"/>
        <v>12.8</v>
      </c>
      <c r="L51" s="105" t="s">
        <v>107</v>
      </c>
      <c r="M51" s="95">
        <v>6</v>
      </c>
      <c r="N51" s="106"/>
      <c r="O51" s="106"/>
      <c r="P51" s="106"/>
      <c r="Q51" s="106"/>
    </row>
    <row r="52" spans="1:106" s="45" customFormat="1" ht="14.25" customHeight="1">
      <c r="A52" s="95">
        <v>32</v>
      </c>
      <c r="B52" s="96">
        <v>385</v>
      </c>
      <c r="C52" s="97" t="s">
        <v>164</v>
      </c>
      <c r="D52" s="102">
        <v>2004</v>
      </c>
      <c r="E52" s="97" t="s">
        <v>62</v>
      </c>
      <c r="F52" s="100">
        <v>12.9</v>
      </c>
      <c r="G52" s="100"/>
      <c r="H52" s="101" t="str">
        <f t="shared" si="3"/>
        <v>1ю</v>
      </c>
      <c r="I52" s="103">
        <f t="shared" si="6"/>
        <v>12.9</v>
      </c>
      <c r="J52" s="103"/>
      <c r="K52" s="104">
        <f t="shared" si="5"/>
        <v>12.9</v>
      </c>
      <c r="L52" s="105" t="s">
        <v>123</v>
      </c>
      <c r="M52" s="95">
        <v>6</v>
      </c>
      <c r="N52" s="106"/>
      <c r="O52" s="106"/>
      <c r="P52" s="106"/>
      <c r="Q52" s="10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</row>
    <row r="53" spans="1:106" s="127" customFormat="1" ht="14.25" customHeight="1">
      <c r="A53" s="95">
        <v>33</v>
      </c>
      <c r="B53" s="96">
        <v>213</v>
      </c>
      <c r="C53" s="97" t="s">
        <v>146</v>
      </c>
      <c r="D53" s="102">
        <v>2003</v>
      </c>
      <c r="E53" s="97" t="s">
        <v>62</v>
      </c>
      <c r="F53" s="100">
        <v>13</v>
      </c>
      <c r="G53" s="100"/>
      <c r="H53" s="101" t="str">
        <f t="shared" si="3"/>
        <v>1ю</v>
      </c>
      <c r="I53" s="103">
        <f t="shared" si="6"/>
        <v>13</v>
      </c>
      <c r="J53" s="103"/>
      <c r="K53" s="104">
        <f aca="true" t="shared" si="7" ref="K53:K77">SMALL(I53:J53,1)+0</f>
        <v>13</v>
      </c>
      <c r="L53" s="105" t="s">
        <v>123</v>
      </c>
      <c r="M53" s="95">
        <v>4</v>
      </c>
      <c r="N53" s="106"/>
      <c r="O53" s="106"/>
      <c r="P53" s="106"/>
      <c r="Q53" s="10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</row>
    <row r="54" spans="1:17" s="10" customFormat="1" ht="14.25" customHeight="1">
      <c r="A54" s="95">
        <v>34</v>
      </c>
      <c r="B54" s="96">
        <v>186</v>
      </c>
      <c r="C54" s="97" t="s">
        <v>155</v>
      </c>
      <c r="D54" s="102">
        <v>2004</v>
      </c>
      <c r="E54" s="97" t="s">
        <v>63</v>
      </c>
      <c r="F54" s="100">
        <v>13.1</v>
      </c>
      <c r="G54" s="100"/>
      <c r="H54" s="101" t="str">
        <f t="shared" si="3"/>
        <v>1ю</v>
      </c>
      <c r="I54" s="103">
        <f t="shared" si="6"/>
        <v>13.1</v>
      </c>
      <c r="J54" s="103"/>
      <c r="K54" s="104">
        <f t="shared" si="7"/>
        <v>13.1</v>
      </c>
      <c r="L54" s="105" t="s">
        <v>110</v>
      </c>
      <c r="M54" s="95">
        <v>5</v>
      </c>
      <c r="N54" s="106"/>
      <c r="O54" s="106"/>
      <c r="P54" s="106"/>
      <c r="Q54" s="106"/>
    </row>
    <row r="55" spans="1:17" s="10" customFormat="1" ht="14.25" customHeight="1">
      <c r="A55" s="95">
        <v>35</v>
      </c>
      <c r="B55" s="96">
        <v>233</v>
      </c>
      <c r="C55" s="97" t="s">
        <v>200</v>
      </c>
      <c r="D55" s="102">
        <v>2003</v>
      </c>
      <c r="E55" s="97" t="s">
        <v>62</v>
      </c>
      <c r="F55" s="100">
        <v>13.2</v>
      </c>
      <c r="G55" s="100"/>
      <c r="H55" s="101" t="str">
        <f t="shared" si="3"/>
        <v>1ю</v>
      </c>
      <c r="I55" s="103">
        <f t="shared" si="6"/>
        <v>13.2</v>
      </c>
      <c r="J55" s="103"/>
      <c r="K55" s="104">
        <f t="shared" si="7"/>
        <v>13.2</v>
      </c>
      <c r="L55" s="105" t="s">
        <v>199</v>
      </c>
      <c r="M55" s="95">
        <v>6</v>
      </c>
      <c r="N55" s="106"/>
      <c r="O55" s="106"/>
      <c r="P55" s="106"/>
      <c r="Q55" s="106"/>
    </row>
    <row r="56" spans="1:17" s="10" customFormat="1" ht="14.25" customHeight="1">
      <c r="A56" s="95">
        <v>36</v>
      </c>
      <c r="B56" s="96">
        <v>206</v>
      </c>
      <c r="C56" s="97" t="s">
        <v>136</v>
      </c>
      <c r="D56" s="102">
        <v>2003</v>
      </c>
      <c r="E56" s="97" t="s">
        <v>62</v>
      </c>
      <c r="F56" s="100">
        <v>13.3</v>
      </c>
      <c r="G56" s="100"/>
      <c r="H56" s="101" t="str">
        <f t="shared" si="3"/>
        <v>1ю</v>
      </c>
      <c r="I56" s="103">
        <f t="shared" si="6"/>
        <v>13.3</v>
      </c>
      <c r="J56" s="103"/>
      <c r="K56" s="104">
        <f t="shared" si="7"/>
        <v>13.3</v>
      </c>
      <c r="L56" s="105" t="s">
        <v>123</v>
      </c>
      <c r="M56" s="95">
        <v>4</v>
      </c>
      <c r="N56" s="106"/>
      <c r="O56" s="106"/>
      <c r="P56" s="106"/>
      <c r="Q56" s="106"/>
    </row>
    <row r="57" spans="1:17" s="10" customFormat="1" ht="14.25" customHeight="1">
      <c r="A57" s="95">
        <v>37</v>
      </c>
      <c r="B57" s="96">
        <v>25</v>
      </c>
      <c r="C57" s="97" t="s">
        <v>137</v>
      </c>
      <c r="D57" s="102">
        <v>2003</v>
      </c>
      <c r="E57" s="97" t="s">
        <v>62</v>
      </c>
      <c r="F57" s="100">
        <v>13.6</v>
      </c>
      <c r="G57" s="100"/>
      <c r="H57" s="101" t="str">
        <f t="shared" si="3"/>
        <v>2ю</v>
      </c>
      <c r="I57" s="103">
        <f t="shared" si="6"/>
        <v>13.6</v>
      </c>
      <c r="J57" s="103"/>
      <c r="K57" s="104">
        <f t="shared" si="7"/>
        <v>13.6</v>
      </c>
      <c r="L57" s="105" t="s">
        <v>123</v>
      </c>
      <c r="M57" s="95">
        <v>5</v>
      </c>
      <c r="N57" s="106"/>
      <c r="O57" s="106"/>
      <c r="P57" s="106"/>
      <c r="Q57" s="106"/>
    </row>
    <row r="58" spans="1:17" s="10" customFormat="1" ht="14.25" customHeight="1">
      <c r="A58" s="95">
        <v>38</v>
      </c>
      <c r="B58" s="96">
        <v>128</v>
      </c>
      <c r="C58" s="97" t="s">
        <v>122</v>
      </c>
      <c r="D58" s="102">
        <v>2003</v>
      </c>
      <c r="E58" s="97" t="s">
        <v>62</v>
      </c>
      <c r="F58" s="100">
        <v>13.7</v>
      </c>
      <c r="G58" s="100"/>
      <c r="H58" s="101" t="str">
        <f t="shared" si="3"/>
        <v>2ю</v>
      </c>
      <c r="I58" s="103">
        <f t="shared" si="6"/>
        <v>13.7</v>
      </c>
      <c r="J58" s="103"/>
      <c r="K58" s="104">
        <f t="shared" si="7"/>
        <v>13.7</v>
      </c>
      <c r="L58" s="105" t="s">
        <v>123</v>
      </c>
      <c r="M58" s="95">
        <v>5</v>
      </c>
      <c r="N58" s="106"/>
      <c r="O58" s="106"/>
      <c r="P58" s="106"/>
      <c r="Q58" s="106"/>
    </row>
    <row r="59" spans="1:17" s="10" customFormat="1" ht="14.25" customHeight="1">
      <c r="A59" s="95">
        <v>39</v>
      </c>
      <c r="B59" s="96">
        <v>93</v>
      </c>
      <c r="C59" s="97" t="s">
        <v>108</v>
      </c>
      <c r="D59" s="102">
        <v>2003</v>
      </c>
      <c r="E59" s="97" t="s">
        <v>64</v>
      </c>
      <c r="F59" s="100">
        <v>13.9</v>
      </c>
      <c r="G59" s="100"/>
      <c r="H59" s="101" t="str">
        <f t="shared" si="3"/>
        <v>2ю</v>
      </c>
      <c r="I59" s="103">
        <f t="shared" si="6"/>
        <v>13.9</v>
      </c>
      <c r="J59" s="103"/>
      <c r="K59" s="104">
        <f t="shared" si="7"/>
        <v>13.9</v>
      </c>
      <c r="L59" s="105" t="s">
        <v>105</v>
      </c>
      <c r="M59" s="95">
        <v>7</v>
      </c>
      <c r="N59" s="106"/>
      <c r="O59" s="106"/>
      <c r="P59" s="106"/>
      <c r="Q59" s="106"/>
    </row>
    <row r="60" spans="1:17" s="10" customFormat="1" ht="14.25" customHeight="1">
      <c r="A60" s="95">
        <v>40</v>
      </c>
      <c r="B60" s="96">
        <v>463</v>
      </c>
      <c r="C60" s="97" t="s">
        <v>174</v>
      </c>
      <c r="D60" s="102">
        <v>2004</v>
      </c>
      <c r="E60" s="97" t="s">
        <v>62</v>
      </c>
      <c r="F60" s="100">
        <v>14</v>
      </c>
      <c r="G60" s="100"/>
      <c r="H60" s="101" t="str">
        <f t="shared" si="3"/>
        <v>2ю</v>
      </c>
      <c r="I60" s="103">
        <f aca="true" t="shared" si="8" ref="I60:I77">F60</f>
        <v>14</v>
      </c>
      <c r="J60" s="103"/>
      <c r="K60" s="104">
        <f t="shared" si="7"/>
        <v>14</v>
      </c>
      <c r="L60" s="105" t="s">
        <v>123</v>
      </c>
      <c r="M60" s="95">
        <v>7</v>
      </c>
      <c r="N60" s="106"/>
      <c r="O60" s="106"/>
      <c r="P60" s="106"/>
      <c r="Q60" s="106"/>
    </row>
    <row r="61" spans="1:17" s="10" customFormat="1" ht="14.25" customHeight="1">
      <c r="A61" s="95">
        <v>41</v>
      </c>
      <c r="B61" s="96">
        <v>549</v>
      </c>
      <c r="C61" s="97" t="s">
        <v>173</v>
      </c>
      <c r="D61" s="102">
        <v>2004</v>
      </c>
      <c r="E61" s="97" t="s">
        <v>62</v>
      </c>
      <c r="F61" s="100">
        <v>14.6</v>
      </c>
      <c r="G61" s="100"/>
      <c r="H61" s="101" t="str">
        <f t="shared" si="3"/>
        <v>3ю</v>
      </c>
      <c r="I61" s="103">
        <f t="shared" si="8"/>
        <v>14.6</v>
      </c>
      <c r="J61" s="103"/>
      <c r="K61" s="104">
        <f t="shared" si="7"/>
        <v>14.6</v>
      </c>
      <c r="L61" s="105" t="s">
        <v>120</v>
      </c>
      <c r="M61" s="95">
        <v>5</v>
      </c>
      <c r="N61" s="106"/>
      <c r="O61" s="106"/>
      <c r="P61" s="106"/>
      <c r="Q61" s="106"/>
    </row>
    <row r="62" spans="1:98" s="10" customFormat="1" ht="14.25" customHeight="1">
      <c r="A62" s="95">
        <v>41</v>
      </c>
      <c r="B62" s="96">
        <v>390</v>
      </c>
      <c r="C62" s="97" t="s">
        <v>451</v>
      </c>
      <c r="D62" s="102">
        <v>2004</v>
      </c>
      <c r="E62" s="97" t="s">
        <v>62</v>
      </c>
      <c r="F62" s="100">
        <v>14.6</v>
      </c>
      <c r="G62" s="100"/>
      <c r="H62" s="101" t="str">
        <f t="shared" si="3"/>
        <v>3ю</v>
      </c>
      <c r="I62" s="103">
        <f t="shared" si="8"/>
        <v>14.6</v>
      </c>
      <c r="J62" s="103"/>
      <c r="K62" s="104">
        <f t="shared" si="7"/>
        <v>14.6</v>
      </c>
      <c r="L62" s="105" t="s">
        <v>123</v>
      </c>
      <c r="M62" s="95">
        <v>2</v>
      </c>
      <c r="N62" s="106"/>
      <c r="O62" s="106"/>
      <c r="P62" s="106"/>
      <c r="Q62" s="106"/>
      <c r="S62" s="2"/>
      <c r="T62" s="2"/>
      <c r="U62" s="24"/>
      <c r="V62" s="29"/>
      <c r="W62" s="30"/>
      <c r="X62" s="2"/>
      <c r="Y62"/>
      <c r="Z62" s="2"/>
      <c r="AA62" s="2"/>
      <c r="AB62" s="2"/>
      <c r="AC62" s="2"/>
      <c r="AD62" s="24"/>
      <c r="AE62" s="29"/>
      <c r="AF62" s="30"/>
      <c r="AG62" s="2"/>
      <c r="AH62"/>
      <c r="AI62" s="25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17" s="10" customFormat="1" ht="14.25" customHeight="1">
      <c r="A63" s="95">
        <v>43</v>
      </c>
      <c r="B63" s="96">
        <v>267</v>
      </c>
      <c r="C63" s="97" t="s">
        <v>134</v>
      </c>
      <c r="D63" s="102">
        <v>2002</v>
      </c>
      <c r="E63" s="97" t="s">
        <v>62</v>
      </c>
      <c r="F63" s="107">
        <v>15.4</v>
      </c>
      <c r="G63" s="107"/>
      <c r="H63" s="101" t="str">
        <f t="shared" si="3"/>
        <v>б/р</v>
      </c>
      <c r="I63" s="103">
        <f t="shared" si="8"/>
        <v>15.4</v>
      </c>
      <c r="J63" s="103"/>
      <c r="K63" s="104">
        <f t="shared" si="7"/>
        <v>15.4</v>
      </c>
      <c r="L63" s="105" t="s">
        <v>135</v>
      </c>
      <c r="M63" s="95">
        <v>6</v>
      </c>
      <c r="N63" s="106"/>
      <c r="O63" s="106"/>
      <c r="P63" s="106"/>
      <c r="Q63" s="106"/>
    </row>
    <row r="64" spans="1:17" s="10" customFormat="1" ht="14.25" customHeight="1">
      <c r="A64" s="95">
        <v>44</v>
      </c>
      <c r="B64" s="96">
        <v>117</v>
      </c>
      <c r="C64" s="97" t="s">
        <v>119</v>
      </c>
      <c r="D64" s="102">
        <v>2004</v>
      </c>
      <c r="E64" s="97" t="s">
        <v>62</v>
      </c>
      <c r="F64" s="107">
        <v>15.7</v>
      </c>
      <c r="G64" s="107"/>
      <c r="H64" s="101" t="str">
        <f t="shared" si="3"/>
        <v>б/р</v>
      </c>
      <c r="I64" s="103">
        <f t="shared" si="8"/>
        <v>15.7</v>
      </c>
      <c r="J64" s="103"/>
      <c r="K64" s="104">
        <f t="shared" si="7"/>
        <v>15.7</v>
      </c>
      <c r="L64" s="105" t="s">
        <v>120</v>
      </c>
      <c r="M64" s="95">
        <v>7</v>
      </c>
      <c r="N64" s="106"/>
      <c r="O64" s="106"/>
      <c r="P64" s="106"/>
      <c r="Q64" s="106"/>
    </row>
    <row r="65" spans="1:17" s="10" customFormat="1" ht="14.25" customHeight="1" hidden="1">
      <c r="A65" s="95"/>
      <c r="B65" s="96">
        <v>79</v>
      </c>
      <c r="C65" s="97" t="s">
        <v>121</v>
      </c>
      <c r="D65" s="102">
        <v>2004</v>
      </c>
      <c r="E65" s="97" t="s">
        <v>62</v>
      </c>
      <c r="F65" s="107" t="s">
        <v>453</v>
      </c>
      <c r="G65" s="107"/>
      <c r="H65" s="101"/>
      <c r="I65" s="103" t="str">
        <f t="shared" si="8"/>
        <v>н.я</v>
      </c>
      <c r="J65" s="103"/>
      <c r="K65" s="104" t="e">
        <f t="shared" si="7"/>
        <v>#NUM!</v>
      </c>
      <c r="L65" s="105" t="s">
        <v>107</v>
      </c>
      <c r="M65" s="95"/>
      <c r="N65" s="106"/>
      <c r="O65" s="106"/>
      <c r="P65" s="106"/>
      <c r="Q65" s="106"/>
    </row>
    <row r="66" spans="1:106" s="10" customFormat="1" ht="14.25" customHeight="1" hidden="1">
      <c r="A66" s="95"/>
      <c r="B66" s="96">
        <v>53</v>
      </c>
      <c r="C66" s="97" t="s">
        <v>124</v>
      </c>
      <c r="D66" s="102">
        <v>1994</v>
      </c>
      <c r="E66" s="97" t="s">
        <v>125</v>
      </c>
      <c r="F66" s="100" t="s">
        <v>453</v>
      </c>
      <c r="G66" s="100"/>
      <c r="H66" s="101"/>
      <c r="I66" s="103" t="str">
        <f t="shared" si="8"/>
        <v>н.я</v>
      </c>
      <c r="J66" s="103"/>
      <c r="K66" s="104" t="e">
        <f t="shared" si="7"/>
        <v>#NUM!</v>
      </c>
      <c r="L66" s="105" t="s">
        <v>68</v>
      </c>
      <c r="M66" s="95"/>
      <c r="N66" s="106"/>
      <c r="O66" s="106"/>
      <c r="P66" s="106"/>
      <c r="Q66" s="106"/>
      <c r="R66" s="45"/>
      <c r="CU66" s="45"/>
      <c r="CV66" s="45"/>
      <c r="CW66" s="45"/>
      <c r="CX66" s="45"/>
      <c r="CY66" s="45"/>
      <c r="CZ66" s="45"/>
      <c r="DA66" s="45"/>
      <c r="DB66" s="45"/>
    </row>
    <row r="67" spans="1:106" s="10" customFormat="1" ht="14.25" customHeight="1" hidden="1">
      <c r="A67" s="95"/>
      <c r="B67" s="96">
        <v>164</v>
      </c>
      <c r="C67" s="97" t="s">
        <v>126</v>
      </c>
      <c r="D67" s="102">
        <v>2000</v>
      </c>
      <c r="E67" s="97" t="s">
        <v>63</v>
      </c>
      <c r="F67" s="100" t="s">
        <v>453</v>
      </c>
      <c r="G67" s="100"/>
      <c r="H67" s="101"/>
      <c r="I67" s="103" t="str">
        <f t="shared" si="8"/>
        <v>н.я</v>
      </c>
      <c r="J67" s="103"/>
      <c r="K67" s="104" t="e">
        <f t="shared" si="7"/>
        <v>#NUM!</v>
      </c>
      <c r="L67" s="105" t="s">
        <v>114</v>
      </c>
      <c r="M67" s="95"/>
      <c r="N67" s="106"/>
      <c r="O67" s="106"/>
      <c r="P67" s="106"/>
      <c r="Q67" s="106"/>
      <c r="R67" s="127"/>
      <c r="CU67" s="127"/>
      <c r="CV67" s="127"/>
      <c r="CW67" s="127"/>
      <c r="CX67" s="127"/>
      <c r="CY67" s="127"/>
      <c r="CZ67" s="127"/>
      <c r="DA67" s="127"/>
      <c r="DB67" s="127"/>
    </row>
    <row r="68" spans="1:17" s="10" customFormat="1" ht="14.25" customHeight="1" hidden="1">
      <c r="A68" s="95"/>
      <c r="B68" s="96">
        <v>81</v>
      </c>
      <c r="C68" s="97" t="s">
        <v>139</v>
      </c>
      <c r="D68" s="102">
        <v>1996</v>
      </c>
      <c r="E68" s="97" t="s">
        <v>71</v>
      </c>
      <c r="F68" s="100" t="s">
        <v>453</v>
      </c>
      <c r="G68" s="100"/>
      <c r="H68" s="101"/>
      <c r="I68" s="103" t="str">
        <f t="shared" si="8"/>
        <v>н.я</v>
      </c>
      <c r="J68" s="103"/>
      <c r="K68" s="104" t="e">
        <f t="shared" si="7"/>
        <v>#NUM!</v>
      </c>
      <c r="L68" s="105" t="s">
        <v>70</v>
      </c>
      <c r="M68" s="95"/>
      <c r="N68" s="106"/>
      <c r="O68" s="106"/>
      <c r="P68" s="106"/>
      <c r="Q68" s="106"/>
    </row>
    <row r="69" spans="1:17" s="10" customFormat="1" ht="14.25" customHeight="1" hidden="1">
      <c r="A69" s="95"/>
      <c r="B69" s="96">
        <v>68</v>
      </c>
      <c r="C69" s="97" t="s">
        <v>141</v>
      </c>
      <c r="D69" s="102">
        <v>2001</v>
      </c>
      <c r="E69" s="97" t="s">
        <v>63</v>
      </c>
      <c r="F69" s="100" t="s">
        <v>453</v>
      </c>
      <c r="G69" s="100"/>
      <c r="H69" s="101"/>
      <c r="I69" s="103" t="str">
        <f t="shared" si="8"/>
        <v>н.я</v>
      </c>
      <c r="J69" s="103"/>
      <c r="K69" s="104" t="e">
        <f t="shared" si="7"/>
        <v>#NUM!</v>
      </c>
      <c r="L69" s="105" t="s">
        <v>72</v>
      </c>
      <c r="M69" s="95"/>
      <c r="N69" s="106"/>
      <c r="O69" s="106"/>
      <c r="P69" s="106"/>
      <c r="Q69" s="106"/>
    </row>
    <row r="70" spans="1:106" s="10" customFormat="1" ht="14.25" customHeight="1" hidden="1">
      <c r="A70" s="95"/>
      <c r="B70" s="96">
        <v>3</v>
      </c>
      <c r="C70" s="97" t="s">
        <v>148</v>
      </c>
      <c r="D70" s="102">
        <v>2001</v>
      </c>
      <c r="E70" s="97" t="s">
        <v>63</v>
      </c>
      <c r="F70" s="100" t="s">
        <v>453</v>
      </c>
      <c r="G70" s="100"/>
      <c r="H70" s="101"/>
      <c r="I70" s="103" t="str">
        <f t="shared" si="8"/>
        <v>н.я</v>
      </c>
      <c r="J70" s="103"/>
      <c r="K70" s="104" t="e">
        <f t="shared" si="7"/>
        <v>#NUM!</v>
      </c>
      <c r="L70" s="105" t="s">
        <v>149</v>
      </c>
      <c r="M70" s="95"/>
      <c r="N70" s="106"/>
      <c r="O70" s="106"/>
      <c r="P70" s="106"/>
      <c r="Q70" s="106"/>
      <c r="R70" s="127"/>
      <c r="CU70" s="127"/>
      <c r="CV70" s="127"/>
      <c r="CW70" s="127"/>
      <c r="CX70" s="127"/>
      <c r="CY70" s="127"/>
      <c r="CZ70" s="127"/>
      <c r="DA70" s="127"/>
      <c r="DB70" s="127"/>
    </row>
    <row r="71" spans="1:17" s="10" customFormat="1" ht="14.25" customHeight="1" hidden="1">
      <c r="A71" s="95"/>
      <c r="B71" s="96">
        <v>175</v>
      </c>
      <c r="C71" s="97" t="s">
        <v>150</v>
      </c>
      <c r="D71" s="102">
        <v>1997</v>
      </c>
      <c r="E71" s="97" t="s">
        <v>151</v>
      </c>
      <c r="F71" s="107" t="s">
        <v>453</v>
      </c>
      <c r="G71" s="107"/>
      <c r="H71" s="101"/>
      <c r="I71" s="103" t="str">
        <f t="shared" si="8"/>
        <v>н.я</v>
      </c>
      <c r="J71" s="103"/>
      <c r="K71" s="104" t="e">
        <f t="shared" si="7"/>
        <v>#NUM!</v>
      </c>
      <c r="L71" s="105" t="s">
        <v>152</v>
      </c>
      <c r="M71" s="95"/>
      <c r="N71" s="106"/>
      <c r="O71" s="106"/>
      <c r="P71" s="106"/>
      <c r="Q71" s="106"/>
    </row>
    <row r="72" spans="1:17" s="10" customFormat="1" ht="14.25" customHeight="1" hidden="1">
      <c r="A72" s="95"/>
      <c r="B72" s="96">
        <v>424</v>
      </c>
      <c r="C72" s="97" t="s">
        <v>156</v>
      </c>
      <c r="D72" s="102">
        <v>2002</v>
      </c>
      <c r="E72" s="97" t="s">
        <v>62</v>
      </c>
      <c r="F72" s="107" t="s">
        <v>453</v>
      </c>
      <c r="G72" s="107"/>
      <c r="H72" s="101"/>
      <c r="I72" s="103" t="str">
        <f t="shared" si="8"/>
        <v>н.я</v>
      </c>
      <c r="J72" s="103"/>
      <c r="K72" s="104" t="e">
        <f t="shared" si="7"/>
        <v>#NUM!</v>
      </c>
      <c r="L72" s="105" t="s">
        <v>157</v>
      </c>
      <c r="M72" s="95"/>
      <c r="N72" s="106"/>
      <c r="O72" s="106"/>
      <c r="P72" s="106"/>
      <c r="Q72" s="106"/>
    </row>
    <row r="73" spans="1:17" s="10" customFormat="1" ht="14.25" customHeight="1" hidden="1">
      <c r="A73" s="95"/>
      <c r="B73" s="96">
        <v>95</v>
      </c>
      <c r="C73" s="97" t="s">
        <v>167</v>
      </c>
      <c r="D73" s="102">
        <v>2000</v>
      </c>
      <c r="E73" s="97" t="s">
        <v>64</v>
      </c>
      <c r="F73" s="100" t="s">
        <v>453</v>
      </c>
      <c r="G73" s="100"/>
      <c r="H73" s="101"/>
      <c r="I73" s="103" t="str">
        <f t="shared" si="8"/>
        <v>н.я</v>
      </c>
      <c r="J73" s="103"/>
      <c r="K73" s="104" t="e">
        <f t="shared" si="7"/>
        <v>#NUM!</v>
      </c>
      <c r="L73" s="105" t="s">
        <v>105</v>
      </c>
      <c r="M73" s="95"/>
      <c r="N73" s="106"/>
      <c r="O73" s="106"/>
      <c r="P73" s="106"/>
      <c r="Q73" s="106"/>
    </row>
    <row r="74" spans="1:17" s="10" customFormat="1" ht="14.25" customHeight="1" hidden="1">
      <c r="A74" s="95"/>
      <c r="B74" s="96">
        <v>384</v>
      </c>
      <c r="C74" s="97" t="s">
        <v>171</v>
      </c>
      <c r="D74" s="102">
        <v>2001</v>
      </c>
      <c r="E74" s="97" t="s">
        <v>63</v>
      </c>
      <c r="F74" s="107" t="s">
        <v>453</v>
      </c>
      <c r="G74" s="107"/>
      <c r="H74" s="101"/>
      <c r="I74" s="103" t="str">
        <f t="shared" si="8"/>
        <v>н.я</v>
      </c>
      <c r="J74" s="103"/>
      <c r="K74" s="104" t="e">
        <f t="shared" si="7"/>
        <v>#NUM!</v>
      </c>
      <c r="L74" s="105" t="s">
        <v>110</v>
      </c>
      <c r="M74" s="95"/>
      <c r="N74" s="106"/>
      <c r="O74" s="106"/>
      <c r="P74" s="106"/>
      <c r="Q74" s="106"/>
    </row>
    <row r="75" spans="1:17" s="10" customFormat="1" ht="14.25" customHeight="1" hidden="1">
      <c r="A75" s="95"/>
      <c r="B75" s="96">
        <v>112</v>
      </c>
      <c r="C75" s="97" t="s">
        <v>177</v>
      </c>
      <c r="D75" s="102">
        <v>1992</v>
      </c>
      <c r="E75" s="97"/>
      <c r="F75" s="100" t="s">
        <v>453</v>
      </c>
      <c r="G75" s="100"/>
      <c r="H75" s="101"/>
      <c r="I75" s="103" t="str">
        <f t="shared" si="8"/>
        <v>н.я</v>
      </c>
      <c r="J75" s="103"/>
      <c r="K75" s="104" t="e">
        <f t="shared" si="7"/>
        <v>#NUM!</v>
      </c>
      <c r="L75" s="105" t="s">
        <v>135</v>
      </c>
      <c r="M75" s="95"/>
      <c r="N75" s="106"/>
      <c r="O75" s="106"/>
      <c r="P75" s="106"/>
      <c r="Q75" s="106"/>
    </row>
    <row r="76" spans="1:17" s="10" customFormat="1" ht="14.25" customHeight="1" hidden="1">
      <c r="A76" s="95"/>
      <c r="B76" s="96">
        <v>22</v>
      </c>
      <c r="C76" s="97" t="s">
        <v>66</v>
      </c>
      <c r="D76" s="102">
        <v>2001</v>
      </c>
      <c r="E76" s="97" t="s">
        <v>63</v>
      </c>
      <c r="F76" s="107" t="s">
        <v>453</v>
      </c>
      <c r="G76" s="107"/>
      <c r="H76" s="101"/>
      <c r="I76" s="103" t="str">
        <f t="shared" si="8"/>
        <v>н.я</v>
      </c>
      <c r="J76" s="103"/>
      <c r="K76" s="104" t="e">
        <f t="shared" si="7"/>
        <v>#NUM!</v>
      </c>
      <c r="L76" s="105" t="s">
        <v>67</v>
      </c>
      <c r="M76" s="95"/>
      <c r="N76" s="106"/>
      <c r="O76" s="106"/>
      <c r="P76" s="106"/>
      <c r="Q76" s="106"/>
    </row>
    <row r="77" spans="1:98" s="10" customFormat="1" ht="14.25" customHeight="1" hidden="1">
      <c r="A77" s="95"/>
      <c r="B77" s="96">
        <v>176</v>
      </c>
      <c r="C77" s="97" t="s">
        <v>198</v>
      </c>
      <c r="D77" s="102">
        <v>2004</v>
      </c>
      <c r="E77" s="97" t="s">
        <v>62</v>
      </c>
      <c r="F77" s="107" t="s">
        <v>453</v>
      </c>
      <c r="G77" s="107"/>
      <c r="H77" s="101"/>
      <c r="I77" s="103" t="str">
        <f t="shared" si="8"/>
        <v>н.я</v>
      </c>
      <c r="J77" s="103"/>
      <c r="K77" s="104" t="e">
        <f t="shared" si="7"/>
        <v>#NUM!</v>
      </c>
      <c r="L77" s="105" t="s">
        <v>199</v>
      </c>
      <c r="M77" s="95"/>
      <c r="N77" s="106"/>
      <c r="O77" s="106"/>
      <c r="P77" s="106"/>
      <c r="Q77" s="106"/>
      <c r="S77" s="45"/>
      <c r="T77" s="45"/>
      <c r="U77" s="46"/>
      <c r="V77" s="46"/>
      <c r="W77" s="46"/>
      <c r="X77" s="47"/>
      <c r="Z77" s="45"/>
      <c r="AA77" s="45"/>
      <c r="AB77" s="45"/>
      <c r="AC77" s="45"/>
      <c r="AD77" s="46"/>
      <c r="AE77" s="46"/>
      <c r="AF77" s="46"/>
      <c r="AG77" s="47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5.75" customHeight="1">
      <c r="A78" s="224" t="s">
        <v>93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</row>
    <row r="79" spans="1:98" ht="15.75" customHeight="1">
      <c r="A79" s="225" t="s">
        <v>31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</row>
    <row r="80" spans="1:98" ht="25.5" customHeight="1">
      <c r="A80" s="42" t="s">
        <v>1</v>
      </c>
      <c r="B80" s="43" t="s">
        <v>11</v>
      </c>
      <c r="C80" s="42" t="s">
        <v>2</v>
      </c>
      <c r="D80" s="165" t="s">
        <v>3</v>
      </c>
      <c r="E80" s="42" t="s">
        <v>4</v>
      </c>
      <c r="F80" s="62" t="s">
        <v>5</v>
      </c>
      <c r="G80" s="68" t="s">
        <v>6</v>
      </c>
      <c r="H80" s="42" t="s">
        <v>15</v>
      </c>
      <c r="I80" s="62"/>
      <c r="J80" s="42"/>
      <c r="K80" s="62"/>
      <c r="L80" s="42" t="s">
        <v>8</v>
      </c>
      <c r="M80" s="229" t="s">
        <v>9</v>
      </c>
      <c r="N80" s="229"/>
      <c r="O80" s="229"/>
      <c r="P80" s="132" t="s">
        <v>10</v>
      </c>
      <c r="Q80" s="133" t="s">
        <v>1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</row>
    <row r="81" spans="1:106" s="21" customFormat="1" ht="14.25" customHeight="1">
      <c r="A81" s="95">
        <v>1</v>
      </c>
      <c r="B81" s="96">
        <v>378</v>
      </c>
      <c r="C81" s="97" t="s">
        <v>195</v>
      </c>
      <c r="D81" s="102">
        <v>1999</v>
      </c>
      <c r="E81" s="97" t="s">
        <v>62</v>
      </c>
      <c r="F81" s="100">
        <v>22</v>
      </c>
      <c r="G81" s="100">
        <v>21.7</v>
      </c>
      <c r="H81" s="101" t="str">
        <f aca="true" t="shared" si="9" ref="H81:H90">LOOKUP(K81,$AL$2:$AT$2,$AL$1:$AT$1)</f>
        <v>КМС</v>
      </c>
      <c r="I81" s="103">
        <f aca="true" t="shared" si="10" ref="I81:J88">F81</f>
        <v>22</v>
      </c>
      <c r="J81" s="103">
        <f t="shared" si="10"/>
        <v>21.7</v>
      </c>
      <c r="K81" s="104">
        <f aca="true" t="shared" si="11" ref="K81:K95">SMALL(I81:J81,1)+0</f>
        <v>21.7</v>
      </c>
      <c r="L81" s="105" t="s">
        <v>196</v>
      </c>
      <c r="M81" s="95">
        <v>1</v>
      </c>
      <c r="N81" s="106"/>
      <c r="O81" s="106"/>
      <c r="P81" s="106"/>
      <c r="Q81" s="10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s="45" customFormat="1" ht="14.25" customHeight="1">
      <c r="A82" s="95">
        <v>2</v>
      </c>
      <c r="B82" s="96">
        <v>109</v>
      </c>
      <c r="C82" s="97" t="s">
        <v>101</v>
      </c>
      <c r="D82" s="102">
        <v>1998</v>
      </c>
      <c r="E82" s="97" t="s">
        <v>62</v>
      </c>
      <c r="F82" s="100">
        <v>22</v>
      </c>
      <c r="G82" s="100">
        <v>22</v>
      </c>
      <c r="H82" s="101" t="str">
        <f t="shared" si="9"/>
        <v>КМС</v>
      </c>
      <c r="I82" s="103">
        <f t="shared" si="10"/>
        <v>22</v>
      </c>
      <c r="J82" s="103">
        <f t="shared" si="10"/>
        <v>22</v>
      </c>
      <c r="K82" s="104">
        <f t="shared" si="11"/>
        <v>22</v>
      </c>
      <c r="L82" s="105" t="s">
        <v>102</v>
      </c>
      <c r="M82" s="95">
        <v>1</v>
      </c>
      <c r="N82" s="106"/>
      <c r="O82" s="106"/>
      <c r="P82" s="106"/>
      <c r="Q82" s="106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s="127" customFormat="1" ht="14.25" customHeight="1">
      <c r="A83" s="95">
        <v>3</v>
      </c>
      <c r="B83" s="96">
        <v>651</v>
      </c>
      <c r="C83" s="97" t="s">
        <v>189</v>
      </c>
      <c r="D83" s="102">
        <v>1998</v>
      </c>
      <c r="E83" s="97" t="s">
        <v>63</v>
      </c>
      <c r="F83" s="107">
        <v>22.2</v>
      </c>
      <c r="G83" s="107">
        <v>22.4</v>
      </c>
      <c r="H83" s="101">
        <f t="shared" si="9"/>
        <v>1</v>
      </c>
      <c r="I83" s="103">
        <f t="shared" si="10"/>
        <v>22.2</v>
      </c>
      <c r="J83" s="103">
        <f t="shared" si="10"/>
        <v>22.4</v>
      </c>
      <c r="K83" s="104">
        <f t="shared" si="11"/>
        <v>22.2</v>
      </c>
      <c r="L83" s="105" t="s">
        <v>114</v>
      </c>
      <c r="M83" s="95">
        <v>2</v>
      </c>
      <c r="N83" s="106"/>
      <c r="O83" s="106"/>
      <c r="P83" s="106"/>
      <c r="Q83" s="106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7" s="10" customFormat="1" ht="14.25" customHeight="1">
      <c r="A84" s="95">
        <v>4</v>
      </c>
      <c r="B84" s="96">
        <v>500</v>
      </c>
      <c r="C84" s="97" t="s">
        <v>194</v>
      </c>
      <c r="D84" s="102">
        <v>1998</v>
      </c>
      <c r="E84" s="97" t="s">
        <v>63</v>
      </c>
      <c r="F84" s="100">
        <v>22.6</v>
      </c>
      <c r="G84" s="100">
        <v>22.5</v>
      </c>
      <c r="H84" s="101">
        <f t="shared" si="9"/>
        <v>1</v>
      </c>
      <c r="I84" s="103">
        <f t="shared" si="10"/>
        <v>22.6</v>
      </c>
      <c r="J84" s="103">
        <f t="shared" si="10"/>
        <v>22.5</v>
      </c>
      <c r="K84" s="104">
        <f t="shared" si="11"/>
        <v>22.5</v>
      </c>
      <c r="L84" s="196" t="s">
        <v>114</v>
      </c>
      <c r="M84" s="95">
        <v>2</v>
      </c>
      <c r="N84" s="106"/>
      <c r="O84" s="106"/>
      <c r="P84" s="106"/>
      <c r="Q84" s="106"/>
    </row>
    <row r="85" spans="1:17" s="10" customFormat="1" ht="14.25" customHeight="1">
      <c r="A85" s="95">
        <v>5</v>
      </c>
      <c r="B85" s="96">
        <v>230</v>
      </c>
      <c r="C85" s="97" t="s">
        <v>192</v>
      </c>
      <c r="D85" s="102">
        <v>1999</v>
      </c>
      <c r="E85" s="97" t="s">
        <v>63</v>
      </c>
      <c r="F85" s="107">
        <v>23.1</v>
      </c>
      <c r="G85" s="107">
        <v>23.3</v>
      </c>
      <c r="H85" s="101">
        <f t="shared" si="9"/>
        <v>2</v>
      </c>
      <c r="I85" s="103">
        <f t="shared" si="10"/>
        <v>23.1</v>
      </c>
      <c r="J85" s="103">
        <f t="shared" si="10"/>
        <v>23.3</v>
      </c>
      <c r="K85" s="104">
        <f t="shared" si="11"/>
        <v>23.1</v>
      </c>
      <c r="L85" s="105" t="s">
        <v>114</v>
      </c>
      <c r="M85" s="95">
        <v>3</v>
      </c>
      <c r="N85" s="106"/>
      <c r="O85" s="106"/>
      <c r="P85" s="106"/>
      <c r="Q85" s="106"/>
    </row>
    <row r="86" spans="1:17" s="10" customFormat="1" ht="14.25" customHeight="1">
      <c r="A86" s="95">
        <v>6</v>
      </c>
      <c r="B86" s="96">
        <v>81</v>
      </c>
      <c r="C86" s="97" t="s">
        <v>197</v>
      </c>
      <c r="D86" s="102">
        <v>1999</v>
      </c>
      <c r="E86" s="97" t="s">
        <v>63</v>
      </c>
      <c r="F86" s="100">
        <v>23.6</v>
      </c>
      <c r="G86" s="100">
        <v>23.8</v>
      </c>
      <c r="H86" s="101">
        <f t="shared" si="9"/>
        <v>2</v>
      </c>
      <c r="I86" s="103">
        <f t="shared" si="10"/>
        <v>23.6</v>
      </c>
      <c r="J86" s="103">
        <f t="shared" si="10"/>
        <v>23.8</v>
      </c>
      <c r="K86" s="104">
        <f t="shared" si="11"/>
        <v>23.6</v>
      </c>
      <c r="L86" s="105" t="s">
        <v>114</v>
      </c>
      <c r="M86" s="95">
        <v>4</v>
      </c>
      <c r="N86" s="106"/>
      <c r="O86" s="106"/>
      <c r="P86" s="106"/>
      <c r="Q86" s="106"/>
    </row>
    <row r="87" spans="1:17" s="10" customFormat="1" ht="14.25" customHeight="1">
      <c r="A87" s="95">
        <v>7</v>
      </c>
      <c r="B87" s="96">
        <v>77</v>
      </c>
      <c r="C87" s="97" t="s">
        <v>183</v>
      </c>
      <c r="D87" s="102">
        <v>1998</v>
      </c>
      <c r="E87" s="97" t="s">
        <v>63</v>
      </c>
      <c r="F87" s="100">
        <v>23.2</v>
      </c>
      <c r="G87" s="100" t="s">
        <v>474</v>
      </c>
      <c r="H87" s="101">
        <f t="shared" si="9"/>
        <v>2</v>
      </c>
      <c r="I87" s="103">
        <f t="shared" si="10"/>
        <v>23.2</v>
      </c>
      <c r="J87" s="103" t="str">
        <f t="shared" si="10"/>
        <v>справка</v>
      </c>
      <c r="K87" s="104">
        <f t="shared" si="11"/>
        <v>23.2</v>
      </c>
      <c r="L87" s="105" t="s">
        <v>184</v>
      </c>
      <c r="M87" s="95">
        <v>4</v>
      </c>
      <c r="N87" s="106"/>
      <c r="O87" s="106"/>
      <c r="P87" s="106"/>
      <c r="Q87" s="106"/>
    </row>
    <row r="88" spans="1:106" s="10" customFormat="1" ht="14.25" customHeight="1">
      <c r="A88" s="95">
        <v>8</v>
      </c>
      <c r="B88" s="96">
        <v>303</v>
      </c>
      <c r="C88" s="97" t="s">
        <v>97</v>
      </c>
      <c r="D88" s="102">
        <v>1999</v>
      </c>
      <c r="E88" s="97" t="s">
        <v>62</v>
      </c>
      <c r="F88" s="100">
        <v>24.1</v>
      </c>
      <c r="G88" s="100" t="s">
        <v>474</v>
      </c>
      <c r="H88" s="101">
        <f t="shared" si="9"/>
        <v>2</v>
      </c>
      <c r="I88" s="103">
        <f t="shared" si="10"/>
        <v>24.1</v>
      </c>
      <c r="J88" s="103" t="str">
        <f t="shared" si="10"/>
        <v>справка</v>
      </c>
      <c r="K88" s="104">
        <f t="shared" si="11"/>
        <v>24.1</v>
      </c>
      <c r="L88" s="105" t="s">
        <v>452</v>
      </c>
      <c r="M88" s="95">
        <v>5</v>
      </c>
      <c r="N88" s="106"/>
      <c r="O88" s="106"/>
      <c r="P88" s="106"/>
      <c r="Q88" s="106"/>
      <c r="R88" s="45"/>
      <c r="CU88" s="45"/>
      <c r="CV88" s="45"/>
      <c r="CW88" s="45"/>
      <c r="CX88" s="45"/>
      <c r="CY88" s="45"/>
      <c r="CZ88" s="45"/>
      <c r="DA88" s="45"/>
      <c r="DB88" s="45"/>
    </row>
    <row r="89" spans="1:17" s="10" customFormat="1" ht="14.25" customHeight="1" hidden="1">
      <c r="A89" s="95">
        <v>9</v>
      </c>
      <c r="B89" s="96">
        <v>101</v>
      </c>
      <c r="C89" s="97" t="s">
        <v>190</v>
      </c>
      <c r="D89" s="102">
        <v>1999</v>
      </c>
      <c r="E89" s="97" t="s">
        <v>62</v>
      </c>
      <c r="F89" s="107">
        <v>24.5</v>
      </c>
      <c r="G89" s="107"/>
      <c r="H89" s="101">
        <f t="shared" si="9"/>
        <v>3</v>
      </c>
      <c r="I89" s="103">
        <f aca="true" t="shared" si="12" ref="I89:I95">F89</f>
        <v>24.5</v>
      </c>
      <c r="J89" s="103"/>
      <c r="K89" s="104">
        <f t="shared" si="11"/>
        <v>24.5</v>
      </c>
      <c r="L89" s="105" t="s">
        <v>130</v>
      </c>
      <c r="M89" s="95">
        <v>6</v>
      </c>
      <c r="N89" s="106"/>
      <c r="O89" s="106"/>
      <c r="P89" s="106"/>
      <c r="Q89" s="106"/>
    </row>
    <row r="90" spans="1:17" s="10" customFormat="1" ht="14.25" customHeight="1" hidden="1">
      <c r="A90" s="95">
        <v>10</v>
      </c>
      <c r="B90" s="96">
        <v>397</v>
      </c>
      <c r="C90" s="97" t="s">
        <v>191</v>
      </c>
      <c r="D90" s="102">
        <v>1999</v>
      </c>
      <c r="E90" s="97" t="s">
        <v>62</v>
      </c>
      <c r="F90" s="100">
        <v>24.7</v>
      </c>
      <c r="G90" s="100"/>
      <c r="H90" s="101">
        <f t="shared" si="9"/>
        <v>3</v>
      </c>
      <c r="I90" s="103">
        <f t="shared" si="12"/>
        <v>24.7</v>
      </c>
      <c r="J90" s="103"/>
      <c r="K90" s="104">
        <f t="shared" si="11"/>
        <v>24.7</v>
      </c>
      <c r="L90" s="105" t="s">
        <v>130</v>
      </c>
      <c r="M90" s="95">
        <v>5</v>
      </c>
      <c r="N90" s="106"/>
      <c r="O90" s="106"/>
      <c r="P90" s="106"/>
      <c r="Q90" s="106"/>
    </row>
    <row r="91" spans="1:106" s="10" customFormat="1" ht="14.25" customHeight="1" hidden="1">
      <c r="A91" s="95"/>
      <c r="B91" s="96">
        <v>35</v>
      </c>
      <c r="C91" s="97" t="s">
        <v>104</v>
      </c>
      <c r="D91" s="102">
        <v>1999</v>
      </c>
      <c r="E91" s="97" t="s">
        <v>64</v>
      </c>
      <c r="F91" s="100" t="s">
        <v>453</v>
      </c>
      <c r="G91" s="100"/>
      <c r="H91" s="101"/>
      <c r="I91" s="103" t="str">
        <f t="shared" si="12"/>
        <v>н.я</v>
      </c>
      <c r="J91" s="103"/>
      <c r="K91" s="104" t="e">
        <f t="shared" si="11"/>
        <v>#NUM!</v>
      </c>
      <c r="L91" s="105" t="s">
        <v>105</v>
      </c>
      <c r="M91" s="95"/>
      <c r="N91" s="106"/>
      <c r="O91" s="106"/>
      <c r="P91" s="106"/>
      <c r="Q91" s="106"/>
      <c r="R91" s="127"/>
      <c r="CU91" s="127"/>
      <c r="CV91" s="127"/>
      <c r="CW91" s="127"/>
      <c r="CX91" s="127"/>
      <c r="CY91" s="127"/>
      <c r="CZ91" s="127"/>
      <c r="DA91" s="127"/>
      <c r="DB91" s="127"/>
    </row>
    <row r="92" spans="1:17" s="10" customFormat="1" ht="14.25" customHeight="1" hidden="1">
      <c r="A92" s="95"/>
      <c r="B92" s="96">
        <v>248</v>
      </c>
      <c r="C92" s="97" t="s">
        <v>185</v>
      </c>
      <c r="D92" s="102">
        <v>1999</v>
      </c>
      <c r="E92" s="97" t="s">
        <v>63</v>
      </c>
      <c r="F92" s="107" t="s">
        <v>453</v>
      </c>
      <c r="G92" s="107"/>
      <c r="H92" s="101"/>
      <c r="I92" s="103" t="str">
        <f t="shared" si="12"/>
        <v>н.я</v>
      </c>
      <c r="J92" s="103"/>
      <c r="K92" s="104" t="e">
        <f t="shared" si="11"/>
        <v>#NUM!</v>
      </c>
      <c r="L92" s="105" t="s">
        <v>114</v>
      </c>
      <c r="M92" s="95"/>
      <c r="N92" s="106"/>
      <c r="O92" s="106"/>
      <c r="P92" s="106"/>
      <c r="Q92" s="106"/>
    </row>
    <row r="93" spans="1:17" s="10" customFormat="1" ht="14.25" customHeight="1" hidden="1">
      <c r="A93" s="95"/>
      <c r="B93" s="96">
        <v>133</v>
      </c>
      <c r="C93" s="97" t="s">
        <v>186</v>
      </c>
      <c r="D93" s="102">
        <v>1999</v>
      </c>
      <c r="E93" s="197" t="s">
        <v>187</v>
      </c>
      <c r="F93" s="100" t="s">
        <v>453</v>
      </c>
      <c r="G93" s="100"/>
      <c r="H93" s="101"/>
      <c r="I93" s="103" t="str">
        <f t="shared" si="12"/>
        <v>н.я</v>
      </c>
      <c r="J93" s="103"/>
      <c r="K93" s="104" t="e">
        <f t="shared" si="11"/>
        <v>#NUM!</v>
      </c>
      <c r="L93" s="105" t="s">
        <v>188</v>
      </c>
      <c r="M93" s="95"/>
      <c r="N93" s="106"/>
      <c r="O93" s="106"/>
      <c r="P93" s="106"/>
      <c r="Q93" s="106"/>
    </row>
    <row r="94" spans="1:17" s="10" customFormat="1" ht="14.25" customHeight="1" hidden="1">
      <c r="A94" s="95"/>
      <c r="B94" s="96">
        <v>304</v>
      </c>
      <c r="C94" s="97" t="s">
        <v>103</v>
      </c>
      <c r="D94" s="102">
        <v>1999</v>
      </c>
      <c r="E94" s="97" t="s">
        <v>64</v>
      </c>
      <c r="F94" s="100" t="s">
        <v>453</v>
      </c>
      <c r="G94" s="100"/>
      <c r="H94" s="101"/>
      <c r="I94" s="103" t="str">
        <f t="shared" si="12"/>
        <v>н.я</v>
      </c>
      <c r="J94" s="103"/>
      <c r="K94" s="104" t="e">
        <f t="shared" si="11"/>
        <v>#NUM!</v>
      </c>
      <c r="L94" s="105" t="s">
        <v>100</v>
      </c>
      <c r="M94" s="95"/>
      <c r="N94" s="106"/>
      <c r="O94" s="106"/>
      <c r="P94" s="106"/>
      <c r="Q94" s="106"/>
    </row>
    <row r="95" spans="1:17" s="10" customFormat="1" ht="14.25" customHeight="1" hidden="1">
      <c r="A95" s="95"/>
      <c r="B95" s="96">
        <v>277</v>
      </c>
      <c r="C95" s="97" t="s">
        <v>99</v>
      </c>
      <c r="D95" s="102">
        <v>1999</v>
      </c>
      <c r="E95" s="97" t="s">
        <v>64</v>
      </c>
      <c r="F95" s="107" t="s">
        <v>453</v>
      </c>
      <c r="G95" s="107"/>
      <c r="H95" s="101"/>
      <c r="I95" s="103" t="str">
        <f t="shared" si="12"/>
        <v>н.я</v>
      </c>
      <c r="J95" s="103"/>
      <c r="K95" s="104" t="e">
        <f t="shared" si="11"/>
        <v>#NUM!</v>
      </c>
      <c r="L95" s="105" t="s">
        <v>193</v>
      </c>
      <c r="M95" s="95"/>
      <c r="N95" s="106"/>
      <c r="O95" s="106"/>
      <c r="P95" s="106"/>
      <c r="Q95" s="106"/>
    </row>
    <row r="96" spans="1:13" s="10" customFormat="1" ht="14.25" customHeight="1">
      <c r="A96" s="95" t="s">
        <v>552</v>
      </c>
      <c r="B96" s="96"/>
      <c r="C96" s="97" t="s">
        <v>553</v>
      </c>
      <c r="D96" s="102">
        <v>1999</v>
      </c>
      <c r="E96" s="97" t="s">
        <v>554</v>
      </c>
      <c r="F96" s="107">
        <v>22</v>
      </c>
      <c r="G96" s="107"/>
      <c r="H96" s="101" t="s">
        <v>12</v>
      </c>
      <c r="I96" s="103"/>
      <c r="J96" s="103"/>
      <c r="K96" s="104"/>
      <c r="L96" s="105" t="s">
        <v>555</v>
      </c>
      <c r="M96" s="8"/>
    </row>
    <row r="97" spans="1:98" ht="15.75" customHeight="1">
      <c r="A97" s="224" t="s">
        <v>92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S97" s="161"/>
      <c r="T97" s="163"/>
      <c r="U97" s="26"/>
      <c r="V97" s="161"/>
      <c r="W97" s="160"/>
      <c r="X97" s="161"/>
      <c r="Y97" s="161"/>
      <c r="Z97" s="161"/>
      <c r="AA97" s="161"/>
      <c r="AB97" s="161"/>
      <c r="AC97" s="163"/>
      <c r="AD97" s="26"/>
      <c r="AE97" s="161"/>
      <c r="AF97" s="160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</row>
    <row r="98" spans="1:98" ht="15.75" customHeight="1">
      <c r="A98" s="225" t="s">
        <v>31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S98" s="161"/>
      <c r="T98" s="163"/>
      <c r="U98" s="26"/>
      <c r="V98" s="161"/>
      <c r="W98" s="160"/>
      <c r="X98" s="161"/>
      <c r="Y98" s="161"/>
      <c r="Z98" s="161"/>
      <c r="AA98" s="161"/>
      <c r="AB98" s="161"/>
      <c r="AC98" s="163"/>
      <c r="AD98" s="26"/>
      <c r="AE98" s="161"/>
      <c r="AF98" s="160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</row>
    <row r="99" spans="1:98" ht="25.5" customHeight="1">
      <c r="A99" s="42" t="s">
        <v>1</v>
      </c>
      <c r="B99" s="43" t="s">
        <v>11</v>
      </c>
      <c r="C99" s="42" t="s">
        <v>2</v>
      </c>
      <c r="D99" s="165" t="s">
        <v>3</v>
      </c>
      <c r="E99" s="42" t="s">
        <v>4</v>
      </c>
      <c r="F99" s="62" t="s">
        <v>5</v>
      </c>
      <c r="G99" s="68" t="s">
        <v>6</v>
      </c>
      <c r="H99" s="42" t="s">
        <v>15</v>
      </c>
      <c r="I99" s="62"/>
      <c r="J99" s="42"/>
      <c r="K99" s="62"/>
      <c r="L99" s="42" t="s">
        <v>8</v>
      </c>
      <c r="M99" s="229" t="s">
        <v>9</v>
      </c>
      <c r="N99" s="229"/>
      <c r="O99" s="229"/>
      <c r="P99" s="132" t="s">
        <v>10</v>
      </c>
      <c r="Q99" s="133" t="s">
        <v>1</v>
      </c>
      <c r="S99" s="161"/>
      <c r="T99" s="161"/>
      <c r="U99" s="161"/>
      <c r="V99" s="161"/>
      <c r="W99" s="160"/>
      <c r="X99" s="161"/>
      <c r="Y99" s="161"/>
      <c r="Z99" s="161"/>
      <c r="AA99" s="161"/>
      <c r="AB99" s="161"/>
      <c r="AC99" s="161"/>
      <c r="AD99" s="161"/>
      <c r="AE99" s="161"/>
      <c r="AF99" s="160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</row>
    <row r="100" spans="1:106" s="21" customFormat="1" ht="14.25" customHeight="1">
      <c r="A100" s="95">
        <v>1</v>
      </c>
      <c r="B100" s="96">
        <v>700</v>
      </c>
      <c r="C100" s="97" t="s">
        <v>140</v>
      </c>
      <c r="D100" s="102">
        <v>1991</v>
      </c>
      <c r="E100" s="97" t="s">
        <v>62</v>
      </c>
      <c r="F100" s="107">
        <v>21.7</v>
      </c>
      <c r="G100" s="107">
        <v>21.2</v>
      </c>
      <c r="H100" s="101" t="str">
        <f aca="true" t="shared" si="13" ref="H100:H117">LOOKUP(K100,$AL$2:$AT$2,$AL$1:$AT$1)</f>
        <v>КМС</v>
      </c>
      <c r="I100" s="103">
        <f aca="true" t="shared" si="14" ref="I100:J107">F100</f>
        <v>21.7</v>
      </c>
      <c r="J100" s="103">
        <f t="shared" si="14"/>
        <v>21.2</v>
      </c>
      <c r="K100" s="104">
        <f aca="true" t="shared" si="15" ref="K100:K117">SMALL(I100:J100,1)+0</f>
        <v>21.2</v>
      </c>
      <c r="L100" s="105" t="s">
        <v>112</v>
      </c>
      <c r="M100" s="95">
        <v>1</v>
      </c>
      <c r="N100" s="106"/>
      <c r="O100" s="106"/>
      <c r="P100" s="106"/>
      <c r="Q100" s="106"/>
      <c r="R100" s="10"/>
      <c r="S100" s="161"/>
      <c r="T100" s="161"/>
      <c r="U100" s="161"/>
      <c r="V100" s="161"/>
      <c r="W100" s="160"/>
      <c r="X100" s="161"/>
      <c r="Y100" s="161"/>
      <c r="Z100" s="161"/>
      <c r="AA100" s="161"/>
      <c r="AB100" s="161"/>
      <c r="AC100" s="161"/>
      <c r="AD100" s="161"/>
      <c r="AE100" s="161"/>
      <c r="AF100" s="160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0"/>
      <c r="CV100" s="10"/>
      <c r="CW100" s="10"/>
      <c r="CX100" s="10"/>
      <c r="CY100" s="10"/>
      <c r="CZ100" s="10"/>
      <c r="DA100" s="10"/>
      <c r="DB100" s="10"/>
    </row>
    <row r="101" spans="1:106" s="45" customFormat="1" ht="14.25" customHeight="1">
      <c r="A101" s="95">
        <v>2</v>
      </c>
      <c r="B101" s="96">
        <v>110</v>
      </c>
      <c r="C101" s="97" t="s">
        <v>209</v>
      </c>
      <c r="D101" s="102">
        <v>1995</v>
      </c>
      <c r="E101" s="97" t="s">
        <v>63</v>
      </c>
      <c r="F101" s="100">
        <v>22.5</v>
      </c>
      <c r="G101" s="100">
        <v>21.8</v>
      </c>
      <c r="H101" s="101" t="str">
        <f t="shared" si="13"/>
        <v>КМС</v>
      </c>
      <c r="I101" s="103">
        <f t="shared" si="14"/>
        <v>22.5</v>
      </c>
      <c r="J101" s="103">
        <f t="shared" si="14"/>
        <v>21.8</v>
      </c>
      <c r="K101" s="104">
        <f t="shared" si="15"/>
        <v>21.8</v>
      </c>
      <c r="L101" s="105" t="s">
        <v>154</v>
      </c>
      <c r="M101" s="95">
        <v>1</v>
      </c>
      <c r="N101" s="106"/>
      <c r="O101" s="106"/>
      <c r="P101" s="106"/>
      <c r="Q101" s="106"/>
      <c r="R101" s="10"/>
      <c r="S101" s="161"/>
      <c r="T101" s="163"/>
      <c r="U101" s="26"/>
      <c r="V101" s="161"/>
      <c r="W101" s="160"/>
      <c r="X101" s="161"/>
      <c r="Y101" s="161"/>
      <c r="Z101" s="161"/>
      <c r="AA101" s="161"/>
      <c r="AB101" s="161"/>
      <c r="AC101" s="163"/>
      <c r="AD101" s="26"/>
      <c r="AE101" s="161"/>
      <c r="AF101" s="160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0"/>
      <c r="CV101" s="10"/>
      <c r="CW101" s="10"/>
      <c r="CX101" s="10"/>
      <c r="CY101" s="10"/>
      <c r="CZ101" s="10"/>
      <c r="DA101" s="10"/>
      <c r="DB101" s="10"/>
    </row>
    <row r="102" spans="1:106" s="127" customFormat="1" ht="14.25" customHeight="1">
      <c r="A102" s="95">
        <v>3</v>
      </c>
      <c r="B102" s="96">
        <v>14</v>
      </c>
      <c r="C102" s="97" t="s">
        <v>219</v>
      </c>
      <c r="D102" s="102">
        <v>1994</v>
      </c>
      <c r="E102" s="97" t="s">
        <v>62</v>
      </c>
      <c r="F102" s="100">
        <v>22.3</v>
      </c>
      <c r="G102" s="100">
        <v>22.1</v>
      </c>
      <c r="H102" s="101">
        <f t="shared" si="13"/>
        <v>1</v>
      </c>
      <c r="I102" s="103">
        <f t="shared" si="14"/>
        <v>22.3</v>
      </c>
      <c r="J102" s="103">
        <f t="shared" si="14"/>
        <v>22.1</v>
      </c>
      <c r="K102" s="104">
        <f t="shared" si="15"/>
        <v>22.1</v>
      </c>
      <c r="L102" s="105" t="s">
        <v>220</v>
      </c>
      <c r="M102" s="95">
        <v>1</v>
      </c>
      <c r="N102" s="106"/>
      <c r="O102" s="106"/>
      <c r="P102" s="106"/>
      <c r="Q102" s="106"/>
      <c r="R102" s="10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0"/>
      <c r="CV102" s="10"/>
      <c r="CW102" s="10"/>
      <c r="CX102" s="10"/>
      <c r="CY102" s="10"/>
      <c r="CZ102" s="10"/>
      <c r="DA102" s="10"/>
      <c r="DB102" s="10"/>
    </row>
    <row r="103" spans="1:98" s="10" customFormat="1" ht="14.25" customHeight="1">
      <c r="A103" s="95">
        <v>4</v>
      </c>
      <c r="B103" s="96">
        <v>138</v>
      </c>
      <c r="C103" s="97" t="s">
        <v>523</v>
      </c>
      <c r="D103" s="102">
        <v>1997</v>
      </c>
      <c r="E103" s="97"/>
      <c r="F103" s="100">
        <v>22.9</v>
      </c>
      <c r="G103" s="100">
        <v>22.4</v>
      </c>
      <c r="H103" s="101">
        <f t="shared" si="13"/>
        <v>1</v>
      </c>
      <c r="I103" s="103">
        <f t="shared" si="14"/>
        <v>22.9</v>
      </c>
      <c r="J103" s="103">
        <f t="shared" si="14"/>
        <v>22.4</v>
      </c>
      <c r="K103" s="104">
        <f t="shared" si="15"/>
        <v>22.4</v>
      </c>
      <c r="L103" s="105"/>
      <c r="M103" s="95">
        <v>1</v>
      </c>
      <c r="N103" s="106"/>
      <c r="O103" s="106"/>
      <c r="P103" s="106"/>
      <c r="Q103" s="106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</row>
    <row r="104" spans="1:98" s="10" customFormat="1" ht="14.25" customHeight="1">
      <c r="A104" s="95">
        <v>5</v>
      </c>
      <c r="B104" s="96">
        <v>159</v>
      </c>
      <c r="C104" s="97" t="s">
        <v>148</v>
      </c>
      <c r="D104" s="102">
        <v>2001</v>
      </c>
      <c r="E104" s="97" t="s">
        <v>63</v>
      </c>
      <c r="F104" s="100">
        <v>22.9</v>
      </c>
      <c r="G104" s="100">
        <v>23</v>
      </c>
      <c r="H104" s="101">
        <f t="shared" si="13"/>
        <v>1</v>
      </c>
      <c r="I104" s="103">
        <f t="shared" si="14"/>
        <v>22.9</v>
      </c>
      <c r="J104" s="103">
        <f t="shared" si="14"/>
        <v>23</v>
      </c>
      <c r="K104" s="104">
        <f t="shared" si="15"/>
        <v>22.9</v>
      </c>
      <c r="L104" s="105" t="s">
        <v>204</v>
      </c>
      <c r="M104" s="95"/>
      <c r="N104" s="106"/>
      <c r="O104" s="106"/>
      <c r="P104" s="106"/>
      <c r="Q104" s="106"/>
      <c r="S104" s="45"/>
      <c r="T104" s="50"/>
      <c r="U104" s="121"/>
      <c r="V104" s="49"/>
      <c r="W104" s="51"/>
      <c r="X104" s="45"/>
      <c r="Y104" s="45"/>
      <c r="Z104" s="45"/>
      <c r="AA104" s="45"/>
      <c r="AB104" s="45"/>
      <c r="AC104" s="50"/>
      <c r="AD104" s="121"/>
      <c r="AE104" s="49"/>
      <c r="AF104" s="51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s="10" customFormat="1" ht="14.25" customHeight="1">
      <c r="A105" s="95">
        <v>6</v>
      </c>
      <c r="B105" s="96">
        <v>146</v>
      </c>
      <c r="C105" s="97" t="s">
        <v>222</v>
      </c>
      <c r="D105" s="102">
        <v>1989</v>
      </c>
      <c r="E105" s="97" t="s">
        <v>151</v>
      </c>
      <c r="F105" s="100">
        <v>22.8</v>
      </c>
      <c r="G105" s="100">
        <v>23.2</v>
      </c>
      <c r="H105" s="101">
        <f t="shared" si="13"/>
        <v>1</v>
      </c>
      <c r="I105" s="103">
        <f t="shared" si="14"/>
        <v>22.8</v>
      </c>
      <c r="J105" s="103">
        <f t="shared" si="14"/>
        <v>23.2</v>
      </c>
      <c r="K105" s="104">
        <f t="shared" si="15"/>
        <v>22.8</v>
      </c>
      <c r="L105" s="105" t="s">
        <v>152</v>
      </c>
      <c r="M105" s="95">
        <v>2</v>
      </c>
      <c r="N105" s="106"/>
      <c r="O105" s="106"/>
      <c r="P105" s="106"/>
      <c r="Q105" s="106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</row>
    <row r="106" spans="1:98" s="10" customFormat="1" ht="14.25" customHeight="1">
      <c r="A106" s="95">
        <v>7</v>
      </c>
      <c r="B106" s="96">
        <v>112</v>
      </c>
      <c r="C106" s="97" t="s">
        <v>177</v>
      </c>
      <c r="D106" s="102">
        <v>1992</v>
      </c>
      <c r="E106" s="97"/>
      <c r="F106" s="100">
        <v>22.3</v>
      </c>
      <c r="G106" s="100" t="s">
        <v>457</v>
      </c>
      <c r="H106" s="101">
        <f t="shared" si="13"/>
        <v>1</v>
      </c>
      <c r="I106" s="103">
        <f t="shared" si="14"/>
        <v>22.3</v>
      </c>
      <c r="J106" s="103" t="str">
        <f t="shared" si="14"/>
        <v>сошел</v>
      </c>
      <c r="K106" s="104">
        <f t="shared" si="15"/>
        <v>22.3</v>
      </c>
      <c r="L106" s="105" t="s">
        <v>135</v>
      </c>
      <c r="M106" s="95">
        <v>1</v>
      </c>
      <c r="N106" s="106"/>
      <c r="O106" s="106"/>
      <c r="P106" s="106"/>
      <c r="Q106" s="106"/>
      <c r="S106" s="151"/>
      <c r="T106" s="152"/>
      <c r="U106" s="153"/>
      <c r="V106" s="154"/>
      <c r="W106" s="155"/>
      <c r="X106" s="151"/>
      <c r="Y106" s="151"/>
      <c r="Z106" s="151"/>
      <c r="AA106" s="151"/>
      <c r="AB106" s="151"/>
      <c r="AC106" s="152"/>
      <c r="AD106" s="153"/>
      <c r="AE106" s="154"/>
      <c r="AF106" s="155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</row>
    <row r="107" spans="1:98" s="10" customFormat="1" ht="14.25" customHeight="1">
      <c r="A107" s="95">
        <v>8</v>
      </c>
      <c r="B107" s="96">
        <v>666</v>
      </c>
      <c r="C107" s="97" t="s">
        <v>207</v>
      </c>
      <c r="D107" s="102">
        <v>2000</v>
      </c>
      <c r="E107" s="97" t="s">
        <v>64</v>
      </c>
      <c r="F107" s="107">
        <v>22.9</v>
      </c>
      <c r="G107" s="107" t="s">
        <v>474</v>
      </c>
      <c r="H107" s="101">
        <f t="shared" si="13"/>
        <v>1</v>
      </c>
      <c r="I107" s="103">
        <f t="shared" si="14"/>
        <v>22.9</v>
      </c>
      <c r="J107" s="103" t="str">
        <f t="shared" si="14"/>
        <v>справка</v>
      </c>
      <c r="K107" s="104">
        <f t="shared" si="15"/>
        <v>22.9</v>
      </c>
      <c r="L107" s="105" t="s">
        <v>208</v>
      </c>
      <c r="M107" s="95">
        <v>2</v>
      </c>
      <c r="N107" s="106"/>
      <c r="O107" s="106"/>
      <c r="P107" s="106"/>
      <c r="Q107" s="106"/>
      <c r="S107" s="161"/>
      <c r="T107" s="163"/>
      <c r="U107" s="26"/>
      <c r="V107" s="161"/>
      <c r="W107" s="160"/>
      <c r="X107" s="161"/>
      <c r="Y107" s="161"/>
      <c r="Z107" s="161"/>
      <c r="AA107" s="161"/>
      <c r="AB107" s="161"/>
      <c r="AC107" s="163"/>
      <c r="AD107" s="26"/>
      <c r="AE107" s="161"/>
      <c r="AF107" s="160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</row>
    <row r="108" spans="1:98" s="10" customFormat="1" ht="14.25" customHeight="1">
      <c r="A108" s="95">
        <v>9</v>
      </c>
      <c r="B108" s="96">
        <v>271</v>
      </c>
      <c r="C108" s="97" t="s">
        <v>221</v>
      </c>
      <c r="D108" s="102">
        <v>2001</v>
      </c>
      <c r="E108" s="97" t="s">
        <v>62</v>
      </c>
      <c r="F108" s="100">
        <v>23.5</v>
      </c>
      <c r="G108" s="100"/>
      <c r="H108" s="101">
        <f t="shared" si="13"/>
        <v>2</v>
      </c>
      <c r="I108" s="103">
        <f aca="true" t="shared" si="16" ref="I108:I117">F108</f>
        <v>23.5</v>
      </c>
      <c r="J108" s="103"/>
      <c r="K108" s="104">
        <f t="shared" si="15"/>
        <v>23.5</v>
      </c>
      <c r="L108" s="105" t="s">
        <v>107</v>
      </c>
      <c r="M108" s="95">
        <v>3</v>
      </c>
      <c r="N108" s="106"/>
      <c r="O108" s="106"/>
      <c r="P108" s="106"/>
      <c r="Q108" s="106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</row>
    <row r="109" spans="1:98" s="10" customFormat="1" ht="14.25" customHeight="1">
      <c r="A109" s="95">
        <v>10</v>
      </c>
      <c r="B109" s="96">
        <v>139</v>
      </c>
      <c r="C109" s="97" t="s">
        <v>215</v>
      </c>
      <c r="D109" s="102">
        <v>2000</v>
      </c>
      <c r="E109" s="97" t="s">
        <v>169</v>
      </c>
      <c r="F109" s="100">
        <v>23.6</v>
      </c>
      <c r="G109" s="100"/>
      <c r="H109" s="101">
        <f t="shared" si="13"/>
        <v>2</v>
      </c>
      <c r="I109" s="103">
        <f t="shared" si="16"/>
        <v>23.6</v>
      </c>
      <c r="J109" s="103"/>
      <c r="K109" s="104">
        <f t="shared" si="15"/>
        <v>23.6</v>
      </c>
      <c r="L109" s="105" t="s">
        <v>216</v>
      </c>
      <c r="M109" s="95">
        <v>1</v>
      </c>
      <c r="N109" s="106"/>
      <c r="O109" s="106"/>
      <c r="P109" s="106"/>
      <c r="Q109" s="106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</row>
    <row r="110" spans="1:98" s="10" customFormat="1" ht="14.25" customHeight="1">
      <c r="A110" s="95">
        <v>10</v>
      </c>
      <c r="B110" s="96">
        <v>293</v>
      </c>
      <c r="C110" s="97" t="s">
        <v>223</v>
      </c>
      <c r="D110" s="102">
        <v>1996</v>
      </c>
      <c r="E110" s="97" t="s">
        <v>125</v>
      </c>
      <c r="F110" s="100">
        <v>23.6</v>
      </c>
      <c r="G110" s="100"/>
      <c r="H110" s="101">
        <f t="shared" si="13"/>
        <v>2</v>
      </c>
      <c r="I110" s="103">
        <f t="shared" si="16"/>
        <v>23.6</v>
      </c>
      <c r="J110" s="103"/>
      <c r="K110" s="104">
        <f t="shared" si="15"/>
        <v>23.6</v>
      </c>
      <c r="L110" s="105" t="s">
        <v>68</v>
      </c>
      <c r="M110" s="95">
        <v>4</v>
      </c>
      <c r="N110" s="106"/>
      <c r="O110" s="106"/>
      <c r="P110" s="106"/>
      <c r="Q110" s="106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</row>
    <row r="111" spans="1:98" s="10" customFormat="1" ht="14.25" customHeight="1">
      <c r="A111" s="95">
        <v>12</v>
      </c>
      <c r="B111" s="96">
        <v>189</v>
      </c>
      <c r="C111" s="97" t="s">
        <v>131</v>
      </c>
      <c r="D111" s="102">
        <v>2002</v>
      </c>
      <c r="E111" s="97" t="s">
        <v>62</v>
      </c>
      <c r="F111" s="107">
        <v>24.3</v>
      </c>
      <c r="G111" s="107"/>
      <c r="H111" s="101">
        <f t="shared" si="13"/>
        <v>3</v>
      </c>
      <c r="I111" s="103">
        <f t="shared" si="16"/>
        <v>24.3</v>
      </c>
      <c r="J111" s="103"/>
      <c r="K111" s="104">
        <f t="shared" si="15"/>
        <v>24.3</v>
      </c>
      <c r="L111" s="105" t="s">
        <v>123</v>
      </c>
      <c r="M111" s="95">
        <v>2</v>
      </c>
      <c r="N111" s="106"/>
      <c r="O111" s="106"/>
      <c r="P111" s="106"/>
      <c r="Q111" s="106"/>
      <c r="S111" s="78"/>
      <c r="T111" s="77"/>
      <c r="U111" s="79"/>
      <c r="V111" s="78"/>
      <c r="W111" s="78"/>
      <c r="X111" s="78"/>
      <c r="Y111" s="78"/>
      <c r="Z111" s="78"/>
      <c r="AA111" s="78"/>
      <c r="AB111" s="78"/>
      <c r="AC111" s="77"/>
      <c r="AD111" s="79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</row>
    <row r="112" spans="1:98" s="10" customFormat="1" ht="14.25" customHeight="1">
      <c r="A112" s="95">
        <v>13</v>
      </c>
      <c r="B112" s="96">
        <v>320</v>
      </c>
      <c r="C112" s="97" t="s">
        <v>129</v>
      </c>
      <c r="D112" s="102">
        <v>2001</v>
      </c>
      <c r="E112" s="97" t="s">
        <v>62</v>
      </c>
      <c r="F112" s="100">
        <v>24.58</v>
      </c>
      <c r="G112" s="100"/>
      <c r="H112" s="101">
        <f t="shared" si="13"/>
        <v>3</v>
      </c>
      <c r="I112" s="103">
        <f t="shared" si="16"/>
        <v>24.58</v>
      </c>
      <c r="J112" s="103"/>
      <c r="K112" s="104">
        <f t="shared" si="15"/>
        <v>24.58</v>
      </c>
      <c r="L112" s="105" t="s">
        <v>130</v>
      </c>
      <c r="M112" s="95">
        <v>5</v>
      </c>
      <c r="N112" s="106"/>
      <c r="O112" s="106"/>
      <c r="P112" s="106"/>
      <c r="Q112" s="106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</row>
    <row r="113" spans="1:98" s="10" customFormat="1" ht="14.25" customHeight="1">
      <c r="A113" s="95">
        <v>13</v>
      </c>
      <c r="B113" s="96">
        <v>117</v>
      </c>
      <c r="C113" s="97" t="s">
        <v>206</v>
      </c>
      <c r="D113" s="102">
        <v>2001</v>
      </c>
      <c r="E113" s="97" t="s">
        <v>63</v>
      </c>
      <c r="F113" s="100">
        <v>24.6</v>
      </c>
      <c r="G113" s="100"/>
      <c r="H113" s="101">
        <f t="shared" si="13"/>
        <v>3</v>
      </c>
      <c r="I113" s="103">
        <f t="shared" si="16"/>
        <v>24.6</v>
      </c>
      <c r="J113" s="103"/>
      <c r="K113" s="104">
        <f t="shared" si="15"/>
        <v>24.6</v>
      </c>
      <c r="L113" s="105" t="s">
        <v>154</v>
      </c>
      <c r="M113" s="95">
        <v>3</v>
      </c>
      <c r="N113" s="106"/>
      <c r="O113" s="106"/>
      <c r="P113" s="106"/>
      <c r="Q113" s="106"/>
      <c r="S113" s="161"/>
      <c r="T113" s="163"/>
      <c r="U113" s="26"/>
      <c r="V113" s="161"/>
      <c r="W113" s="160"/>
      <c r="X113" s="161"/>
      <c r="Y113" s="161"/>
      <c r="Z113" s="161"/>
      <c r="AA113" s="161"/>
      <c r="AB113" s="161"/>
      <c r="AC113" s="163"/>
      <c r="AD113" s="26"/>
      <c r="AE113" s="161"/>
      <c r="AF113" s="160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</row>
    <row r="114" spans="1:98" s="10" customFormat="1" ht="14.25" customHeight="1">
      <c r="A114" s="95">
        <v>13</v>
      </c>
      <c r="B114" s="96">
        <v>55</v>
      </c>
      <c r="C114" s="97" t="s">
        <v>116</v>
      </c>
      <c r="D114" s="102">
        <v>2001</v>
      </c>
      <c r="E114" s="97" t="s">
        <v>117</v>
      </c>
      <c r="F114" s="107">
        <v>24.6</v>
      </c>
      <c r="G114" s="107"/>
      <c r="H114" s="101">
        <f t="shared" si="13"/>
        <v>3</v>
      </c>
      <c r="I114" s="103">
        <f t="shared" si="16"/>
        <v>24.6</v>
      </c>
      <c r="J114" s="103"/>
      <c r="K114" s="104">
        <f t="shared" si="15"/>
        <v>24.6</v>
      </c>
      <c r="L114" s="105" t="s">
        <v>118</v>
      </c>
      <c r="M114" s="95">
        <v>2</v>
      </c>
      <c r="N114" s="106"/>
      <c r="O114" s="106"/>
      <c r="P114" s="106"/>
      <c r="Q114" s="106"/>
      <c r="S114" s="161"/>
      <c r="T114" s="163"/>
      <c r="U114" s="164"/>
      <c r="V114" s="161"/>
      <c r="W114" s="160"/>
      <c r="X114" s="161"/>
      <c r="Y114" s="161"/>
      <c r="Z114" s="161"/>
      <c r="AA114" s="161"/>
      <c r="AB114" s="161"/>
      <c r="AC114" s="163"/>
      <c r="AD114" s="164"/>
      <c r="AE114" s="161"/>
      <c r="AF114" s="160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</row>
    <row r="115" spans="1:98" s="10" customFormat="1" ht="14.25" customHeight="1">
      <c r="A115" s="95">
        <v>16</v>
      </c>
      <c r="B115" s="96">
        <v>123</v>
      </c>
      <c r="C115" s="97" t="s">
        <v>165</v>
      </c>
      <c r="D115" s="102">
        <v>2002</v>
      </c>
      <c r="E115" s="97" t="s">
        <v>62</v>
      </c>
      <c r="F115" s="107">
        <v>24.7</v>
      </c>
      <c r="G115" s="107"/>
      <c r="H115" s="101">
        <f t="shared" si="13"/>
        <v>3</v>
      </c>
      <c r="I115" s="103">
        <f t="shared" si="16"/>
        <v>24.7</v>
      </c>
      <c r="J115" s="103"/>
      <c r="K115" s="104">
        <f t="shared" si="15"/>
        <v>24.7</v>
      </c>
      <c r="L115" s="105" t="s">
        <v>130</v>
      </c>
      <c r="M115" s="95">
        <v>3</v>
      </c>
      <c r="N115" s="106"/>
      <c r="O115" s="106"/>
      <c r="P115" s="106"/>
      <c r="Q115" s="106"/>
      <c r="S115" s="161"/>
      <c r="T115" s="163"/>
      <c r="U115" s="26"/>
      <c r="V115" s="161"/>
      <c r="W115" s="160"/>
      <c r="X115" s="161"/>
      <c r="Y115" s="161"/>
      <c r="Z115" s="161"/>
      <c r="AA115" s="161"/>
      <c r="AB115" s="161"/>
      <c r="AC115" s="163"/>
      <c r="AD115" s="26"/>
      <c r="AE115" s="161"/>
      <c r="AF115" s="160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</row>
    <row r="116" spans="1:98" s="10" customFormat="1" ht="14.25" customHeight="1">
      <c r="A116" s="95">
        <v>17</v>
      </c>
      <c r="B116" s="96">
        <v>150</v>
      </c>
      <c r="C116" s="97" t="s">
        <v>168</v>
      </c>
      <c r="D116" s="102">
        <v>2002</v>
      </c>
      <c r="E116" s="97" t="s">
        <v>169</v>
      </c>
      <c r="F116" s="107">
        <v>25.2</v>
      </c>
      <c r="G116" s="107"/>
      <c r="H116" s="101">
        <f t="shared" si="13"/>
        <v>3</v>
      </c>
      <c r="I116" s="103">
        <f t="shared" si="16"/>
        <v>25.2</v>
      </c>
      <c r="J116" s="103"/>
      <c r="K116" s="104">
        <f t="shared" si="15"/>
        <v>25.2</v>
      </c>
      <c r="L116" s="105" t="s">
        <v>213</v>
      </c>
      <c r="M116" s="95">
        <v>2</v>
      </c>
      <c r="N116" s="106"/>
      <c r="O116" s="106"/>
      <c r="P116" s="106"/>
      <c r="Q116" s="106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</row>
    <row r="117" spans="1:98" s="10" customFormat="1" ht="14.25" customHeight="1">
      <c r="A117" s="95">
        <v>17</v>
      </c>
      <c r="B117" s="96">
        <v>133</v>
      </c>
      <c r="C117" s="97" t="s">
        <v>175</v>
      </c>
      <c r="D117" s="102">
        <v>2000</v>
      </c>
      <c r="E117" s="97" t="s">
        <v>62</v>
      </c>
      <c r="F117" s="100">
        <v>25.2</v>
      </c>
      <c r="G117" s="100"/>
      <c r="H117" s="101">
        <f t="shared" si="13"/>
        <v>3</v>
      </c>
      <c r="I117" s="103">
        <f t="shared" si="16"/>
        <v>25.2</v>
      </c>
      <c r="J117" s="103"/>
      <c r="K117" s="104">
        <f t="shared" si="15"/>
        <v>25.2</v>
      </c>
      <c r="L117" s="105" t="s">
        <v>224</v>
      </c>
      <c r="M117" s="95">
        <v>1</v>
      </c>
      <c r="N117" s="106"/>
      <c r="O117" s="106"/>
      <c r="P117" s="106"/>
      <c r="Q117" s="106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184"/>
      <c r="CK117" s="184"/>
      <c r="CL117" s="184"/>
      <c r="CM117" s="184"/>
      <c r="CN117" s="184"/>
      <c r="CO117" s="184"/>
      <c r="CP117" s="184"/>
      <c r="CQ117" s="184"/>
      <c r="CR117" s="184"/>
      <c r="CS117" s="184"/>
      <c r="CT117" s="184"/>
    </row>
    <row r="118" spans="1:98" s="10" customFormat="1" ht="14.25" customHeight="1">
      <c r="A118" s="95">
        <v>19</v>
      </c>
      <c r="B118" s="96">
        <v>52</v>
      </c>
      <c r="C118" s="193" t="s">
        <v>159</v>
      </c>
      <c r="D118" s="102">
        <v>1994</v>
      </c>
      <c r="E118" s="97" t="s">
        <v>125</v>
      </c>
      <c r="F118" s="100">
        <v>25.4</v>
      </c>
      <c r="G118" s="100"/>
      <c r="H118" s="101">
        <f aca="true" t="shared" si="17" ref="H118:H126">LOOKUP(K118,$AL$2:$AT$2,$AL$1:$AT$1)</f>
        <v>3</v>
      </c>
      <c r="I118" s="103">
        <f aca="true" t="shared" si="18" ref="I118:I126">F118</f>
        <v>25.4</v>
      </c>
      <c r="J118" s="103"/>
      <c r="K118" s="104">
        <f aca="true" t="shared" si="19" ref="K118:K126">SMALL(I118:J118,1)+0</f>
        <v>25.4</v>
      </c>
      <c r="L118" s="105" t="s">
        <v>68</v>
      </c>
      <c r="M118" s="95">
        <v>4</v>
      </c>
      <c r="N118" s="106"/>
      <c r="O118" s="106"/>
      <c r="P118" s="106"/>
      <c r="Q118" s="106"/>
      <c r="S118" s="161"/>
      <c r="T118" s="163"/>
      <c r="U118" s="164"/>
      <c r="V118" s="161"/>
      <c r="W118" s="160"/>
      <c r="X118" s="161"/>
      <c r="Y118" s="161"/>
      <c r="Z118" s="161"/>
      <c r="AA118" s="161"/>
      <c r="AB118" s="161"/>
      <c r="AC118" s="163"/>
      <c r="AD118" s="164"/>
      <c r="AE118" s="161"/>
      <c r="AF118" s="160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</row>
    <row r="119" spans="1:98" s="10" customFormat="1" ht="14.25" customHeight="1">
      <c r="A119" s="95">
        <v>20</v>
      </c>
      <c r="B119" s="96">
        <v>109</v>
      </c>
      <c r="C119" s="97" t="s">
        <v>172</v>
      </c>
      <c r="D119" s="102">
        <v>2001</v>
      </c>
      <c r="E119" s="97" t="s">
        <v>62</v>
      </c>
      <c r="F119" s="107">
        <v>25.6</v>
      </c>
      <c r="G119" s="107"/>
      <c r="H119" s="101">
        <f t="shared" si="17"/>
        <v>3</v>
      </c>
      <c r="I119" s="103">
        <f t="shared" si="18"/>
        <v>25.6</v>
      </c>
      <c r="J119" s="103"/>
      <c r="K119" s="104">
        <f t="shared" si="19"/>
        <v>25.6</v>
      </c>
      <c r="L119" s="105" t="s">
        <v>123</v>
      </c>
      <c r="M119" s="95">
        <v>3</v>
      </c>
      <c r="N119" s="106"/>
      <c r="O119" s="106"/>
      <c r="P119" s="106"/>
      <c r="Q119" s="106"/>
      <c r="S119" s="162"/>
      <c r="T119" s="163"/>
      <c r="U119" s="164"/>
      <c r="V119" s="161"/>
      <c r="W119" s="160"/>
      <c r="X119" s="161"/>
      <c r="Y119" s="161"/>
      <c r="Z119" s="161"/>
      <c r="AA119" s="161"/>
      <c r="AB119" s="162"/>
      <c r="AC119" s="163"/>
      <c r="AD119" s="164"/>
      <c r="AE119" s="161"/>
      <c r="AF119" s="160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</row>
    <row r="120" spans="1:98" s="10" customFormat="1" ht="14.25" customHeight="1">
      <c r="A120" s="95">
        <v>21</v>
      </c>
      <c r="B120" s="96">
        <v>34</v>
      </c>
      <c r="C120" s="97" t="s">
        <v>166</v>
      </c>
      <c r="D120" s="102">
        <v>2000</v>
      </c>
      <c r="E120" s="97" t="s">
        <v>64</v>
      </c>
      <c r="F120" s="100">
        <v>25.8</v>
      </c>
      <c r="G120" s="100"/>
      <c r="H120" s="101" t="str">
        <f t="shared" si="17"/>
        <v>1ю</v>
      </c>
      <c r="I120" s="103">
        <f t="shared" si="18"/>
        <v>25.8</v>
      </c>
      <c r="J120" s="103"/>
      <c r="K120" s="104">
        <f t="shared" si="19"/>
        <v>25.8</v>
      </c>
      <c r="L120" s="105" t="s">
        <v>65</v>
      </c>
      <c r="M120" s="95">
        <v>5</v>
      </c>
      <c r="N120" s="106"/>
      <c r="O120" s="106"/>
      <c r="P120" s="106"/>
      <c r="Q120" s="106"/>
      <c r="S120" s="161"/>
      <c r="T120" s="161"/>
      <c r="U120" s="161"/>
      <c r="V120" s="161"/>
      <c r="W120" s="160"/>
      <c r="X120" s="161"/>
      <c r="Y120" s="161"/>
      <c r="Z120" s="161"/>
      <c r="AA120" s="161"/>
      <c r="AB120" s="161"/>
      <c r="AC120" s="161"/>
      <c r="AD120" s="161"/>
      <c r="AE120" s="161"/>
      <c r="AF120" s="160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</row>
    <row r="121" spans="1:98" s="10" customFormat="1" ht="14.25" customHeight="1">
      <c r="A121" s="95">
        <v>22</v>
      </c>
      <c r="B121" s="96">
        <v>73</v>
      </c>
      <c r="C121" s="97" t="s">
        <v>132</v>
      </c>
      <c r="D121" s="102">
        <v>2001</v>
      </c>
      <c r="E121" s="97" t="s">
        <v>63</v>
      </c>
      <c r="F121" s="100">
        <v>26.1</v>
      </c>
      <c r="G121" s="100"/>
      <c r="H121" s="101" t="str">
        <f t="shared" si="17"/>
        <v>1ю</v>
      </c>
      <c r="I121" s="103">
        <f t="shared" si="18"/>
        <v>26.1</v>
      </c>
      <c r="J121" s="103"/>
      <c r="K121" s="104">
        <f t="shared" si="19"/>
        <v>26.1</v>
      </c>
      <c r="L121" s="105" t="s">
        <v>133</v>
      </c>
      <c r="M121" s="95">
        <v>1</v>
      </c>
      <c r="N121" s="106"/>
      <c r="O121" s="106"/>
      <c r="P121" s="106"/>
      <c r="Q121" s="106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</row>
    <row r="122" spans="1:98" s="10" customFormat="1" ht="14.25" customHeight="1">
      <c r="A122" s="95">
        <v>22</v>
      </c>
      <c r="B122" s="96">
        <v>480</v>
      </c>
      <c r="C122" s="97" t="s">
        <v>144</v>
      </c>
      <c r="D122" s="102">
        <v>2003</v>
      </c>
      <c r="E122" s="97" t="s">
        <v>63</v>
      </c>
      <c r="F122" s="100">
        <v>26.1</v>
      </c>
      <c r="G122" s="100"/>
      <c r="H122" s="101" t="str">
        <f t="shared" si="17"/>
        <v>1ю</v>
      </c>
      <c r="I122" s="103">
        <f t="shared" si="18"/>
        <v>26.1</v>
      </c>
      <c r="J122" s="103"/>
      <c r="K122" s="104">
        <f t="shared" si="19"/>
        <v>26.1</v>
      </c>
      <c r="L122" s="105" t="s">
        <v>133</v>
      </c>
      <c r="M122" s="95">
        <v>6</v>
      </c>
      <c r="N122" s="106"/>
      <c r="O122" s="106"/>
      <c r="P122" s="106"/>
      <c r="Q122" s="106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</row>
    <row r="123" spans="1:98" s="10" customFormat="1" ht="14.25" customHeight="1">
      <c r="A123" s="95">
        <v>24</v>
      </c>
      <c r="B123" s="96">
        <v>373</v>
      </c>
      <c r="C123" s="97" t="s">
        <v>179</v>
      </c>
      <c r="D123" s="102">
        <v>2000</v>
      </c>
      <c r="E123" s="97" t="s">
        <v>63</v>
      </c>
      <c r="F123" s="100">
        <v>26.3</v>
      </c>
      <c r="G123" s="100"/>
      <c r="H123" s="101" t="str">
        <f t="shared" si="17"/>
        <v>1ю</v>
      </c>
      <c r="I123" s="103">
        <f t="shared" si="18"/>
        <v>26.3</v>
      </c>
      <c r="J123" s="103"/>
      <c r="K123" s="104">
        <f t="shared" si="19"/>
        <v>26.3</v>
      </c>
      <c r="L123" s="105" t="s">
        <v>110</v>
      </c>
      <c r="M123" s="95">
        <v>4</v>
      </c>
      <c r="N123" s="106"/>
      <c r="O123" s="106"/>
      <c r="P123" s="106"/>
      <c r="Q123" s="106"/>
      <c r="S123" s="162"/>
      <c r="T123" s="163"/>
      <c r="U123" s="164"/>
      <c r="V123" s="161"/>
      <c r="W123" s="160"/>
      <c r="X123" s="161"/>
      <c r="Y123" s="161"/>
      <c r="Z123" s="161"/>
      <c r="AA123" s="161"/>
      <c r="AB123" s="162"/>
      <c r="AC123" s="163"/>
      <c r="AD123" s="164"/>
      <c r="AE123" s="161"/>
      <c r="AF123" s="160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</row>
    <row r="124" spans="1:98" s="10" customFormat="1" ht="14.25" customHeight="1">
      <c r="A124" s="95">
        <v>25</v>
      </c>
      <c r="B124" s="96">
        <v>515</v>
      </c>
      <c r="C124" s="97" t="s">
        <v>178</v>
      </c>
      <c r="D124" s="102">
        <v>2000</v>
      </c>
      <c r="E124" s="97" t="s">
        <v>63</v>
      </c>
      <c r="F124" s="100">
        <v>26.4</v>
      </c>
      <c r="G124" s="100"/>
      <c r="H124" s="101" t="str">
        <f t="shared" si="17"/>
        <v>1ю</v>
      </c>
      <c r="I124" s="103">
        <f t="shared" si="18"/>
        <v>26.4</v>
      </c>
      <c r="J124" s="103"/>
      <c r="K124" s="104">
        <f t="shared" si="19"/>
        <v>26.4</v>
      </c>
      <c r="L124" s="105" t="s">
        <v>110</v>
      </c>
      <c r="M124" s="95">
        <v>6</v>
      </c>
      <c r="N124" s="106"/>
      <c r="O124" s="106"/>
      <c r="P124" s="106"/>
      <c r="Q124" s="106"/>
      <c r="S124" s="161"/>
      <c r="T124" s="163"/>
      <c r="U124" s="26"/>
      <c r="V124" s="161"/>
      <c r="W124" s="160"/>
      <c r="X124" s="161"/>
      <c r="Y124" s="161"/>
      <c r="Z124" s="161"/>
      <c r="AA124" s="161"/>
      <c r="AB124" s="161"/>
      <c r="AC124" s="163"/>
      <c r="AD124" s="26"/>
      <c r="AE124" s="161"/>
      <c r="AF124" s="160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</row>
    <row r="125" spans="1:98" s="10" customFormat="1" ht="14.25" customHeight="1">
      <c r="A125" s="95">
        <v>26</v>
      </c>
      <c r="B125" s="96">
        <v>213</v>
      </c>
      <c r="C125" s="97" t="s">
        <v>146</v>
      </c>
      <c r="D125" s="102">
        <v>2003</v>
      </c>
      <c r="E125" s="97" t="s">
        <v>62</v>
      </c>
      <c r="F125" s="100">
        <v>26.5</v>
      </c>
      <c r="G125" s="100"/>
      <c r="H125" s="101" t="str">
        <f t="shared" si="17"/>
        <v>1ю</v>
      </c>
      <c r="I125" s="103">
        <f t="shared" si="18"/>
        <v>26.5</v>
      </c>
      <c r="J125" s="103"/>
      <c r="K125" s="104">
        <f t="shared" si="19"/>
        <v>26.5</v>
      </c>
      <c r="L125" s="105" t="s">
        <v>123</v>
      </c>
      <c r="M125" s="95">
        <v>7</v>
      </c>
      <c r="N125" s="106"/>
      <c r="O125" s="106"/>
      <c r="P125" s="106"/>
      <c r="Q125" s="106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184"/>
      <c r="CT125" s="184"/>
    </row>
    <row r="126" spans="1:106" s="21" customFormat="1" ht="14.25" customHeight="1">
      <c r="A126" s="95">
        <v>27</v>
      </c>
      <c r="B126" s="96">
        <v>552</v>
      </c>
      <c r="C126" s="97" t="s">
        <v>142</v>
      </c>
      <c r="D126" s="102">
        <v>2002</v>
      </c>
      <c r="E126" s="97" t="s">
        <v>62</v>
      </c>
      <c r="F126" s="100">
        <v>26.7</v>
      </c>
      <c r="G126" s="100"/>
      <c r="H126" s="101" t="str">
        <f t="shared" si="17"/>
        <v>1ю</v>
      </c>
      <c r="I126" s="103">
        <f t="shared" si="18"/>
        <v>26.7</v>
      </c>
      <c r="J126" s="103"/>
      <c r="K126" s="104">
        <f t="shared" si="19"/>
        <v>26.7</v>
      </c>
      <c r="L126" s="105" t="s">
        <v>123</v>
      </c>
      <c r="M126" s="95">
        <v>2</v>
      </c>
      <c r="N126" s="106"/>
      <c r="O126" s="106"/>
      <c r="P126" s="106"/>
      <c r="Q126" s="106"/>
      <c r="R126" s="10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184"/>
      <c r="CT126" s="184"/>
      <c r="CU126" s="10"/>
      <c r="CV126" s="10"/>
      <c r="CW126" s="10"/>
      <c r="CX126" s="10"/>
      <c r="CY126" s="10"/>
      <c r="CZ126" s="10"/>
      <c r="DA126" s="10"/>
      <c r="DB126" s="10"/>
    </row>
    <row r="127" spans="1:106" s="45" customFormat="1" ht="14.25" customHeight="1">
      <c r="A127" s="95">
        <v>27</v>
      </c>
      <c r="B127" s="96">
        <v>73</v>
      </c>
      <c r="C127" s="97" t="s">
        <v>180</v>
      </c>
      <c r="D127" s="102">
        <v>2002</v>
      </c>
      <c r="E127" s="97" t="s">
        <v>63</v>
      </c>
      <c r="F127" s="107">
        <v>26.7</v>
      </c>
      <c r="G127" s="107"/>
      <c r="H127" s="101" t="str">
        <f aca="true" t="shared" si="20" ref="H127:H141">LOOKUP(K127,$AL$2:$AT$2,$AL$1:$AT$1)</f>
        <v>1ю</v>
      </c>
      <c r="I127" s="103">
        <f aca="true" t="shared" si="21" ref="I127:I157">F127</f>
        <v>26.7</v>
      </c>
      <c r="J127" s="103"/>
      <c r="K127" s="104">
        <f aca="true" t="shared" si="22" ref="K127:K157">SMALL(I127:J127,1)+0</f>
        <v>26.7</v>
      </c>
      <c r="L127" s="105" t="s">
        <v>181</v>
      </c>
      <c r="M127" s="95">
        <v>3</v>
      </c>
      <c r="N127" s="106"/>
      <c r="O127" s="106"/>
      <c r="P127" s="106"/>
      <c r="Q127" s="106"/>
      <c r="R127" s="10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0"/>
      <c r="CV127" s="10"/>
      <c r="CW127" s="10"/>
      <c r="CX127" s="10"/>
      <c r="CY127" s="10"/>
      <c r="CZ127" s="10"/>
      <c r="DA127" s="10"/>
      <c r="DB127" s="10"/>
    </row>
    <row r="128" spans="1:106" s="127" customFormat="1" ht="14.25" customHeight="1">
      <c r="A128" s="95">
        <v>29</v>
      </c>
      <c r="B128" s="96">
        <v>186</v>
      </c>
      <c r="C128" s="97" t="s">
        <v>155</v>
      </c>
      <c r="D128" s="102">
        <v>2004</v>
      </c>
      <c r="E128" s="97" t="s">
        <v>63</v>
      </c>
      <c r="F128" s="100">
        <v>26.8</v>
      </c>
      <c r="G128" s="100"/>
      <c r="H128" s="101" t="str">
        <f t="shared" si="20"/>
        <v>1ю</v>
      </c>
      <c r="I128" s="103">
        <f t="shared" si="21"/>
        <v>26.8</v>
      </c>
      <c r="J128" s="103"/>
      <c r="K128" s="104">
        <f t="shared" si="22"/>
        <v>26.8</v>
      </c>
      <c r="L128" s="105" t="s">
        <v>110</v>
      </c>
      <c r="M128" s="95">
        <v>4</v>
      </c>
      <c r="N128" s="106"/>
      <c r="O128" s="106"/>
      <c r="P128" s="106"/>
      <c r="Q128" s="106"/>
      <c r="R128" s="45"/>
      <c r="S128" s="38"/>
      <c r="T128" s="65"/>
      <c r="U128" s="41"/>
      <c r="V128" s="38"/>
      <c r="W128" s="38"/>
      <c r="X128" s="38"/>
      <c r="Y128" s="38"/>
      <c r="Z128" s="38"/>
      <c r="AA128" s="38"/>
      <c r="AB128" s="38"/>
      <c r="AC128" s="65"/>
      <c r="AD128" s="41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45"/>
      <c r="CV128" s="45"/>
      <c r="CW128" s="45"/>
      <c r="CX128" s="45"/>
      <c r="CY128" s="45"/>
      <c r="CZ128" s="45"/>
      <c r="DA128" s="45"/>
      <c r="DB128" s="45"/>
    </row>
    <row r="129" spans="1:98" s="10" customFormat="1" ht="14.25" customHeight="1">
      <c r="A129" s="95">
        <v>30</v>
      </c>
      <c r="B129" s="96">
        <v>385</v>
      </c>
      <c r="C129" s="97" t="s">
        <v>164</v>
      </c>
      <c r="D129" s="102">
        <v>2004</v>
      </c>
      <c r="E129" s="97" t="s">
        <v>62</v>
      </c>
      <c r="F129" s="100">
        <v>26.9</v>
      </c>
      <c r="G129" s="100"/>
      <c r="H129" s="101" t="str">
        <f t="shared" si="20"/>
        <v>1ю</v>
      </c>
      <c r="I129" s="103">
        <f t="shared" si="21"/>
        <v>26.9</v>
      </c>
      <c r="J129" s="103"/>
      <c r="K129" s="104">
        <f t="shared" si="22"/>
        <v>26.9</v>
      </c>
      <c r="L129" s="105" t="s">
        <v>123</v>
      </c>
      <c r="M129" s="95">
        <v>3</v>
      </c>
      <c r="N129" s="106"/>
      <c r="O129" s="106"/>
      <c r="P129" s="106"/>
      <c r="Q129" s="106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4"/>
      <c r="CL129" s="184"/>
      <c r="CM129" s="184"/>
      <c r="CN129" s="184"/>
      <c r="CO129" s="184"/>
      <c r="CP129" s="184"/>
      <c r="CQ129" s="184"/>
      <c r="CR129" s="184"/>
      <c r="CS129" s="184"/>
      <c r="CT129" s="184"/>
    </row>
    <row r="130" spans="1:98" s="10" customFormat="1" ht="14.25" customHeight="1">
      <c r="A130" s="95">
        <v>31</v>
      </c>
      <c r="B130" s="96">
        <v>237</v>
      </c>
      <c r="C130" s="97" t="s">
        <v>210</v>
      </c>
      <c r="D130" s="102">
        <v>2002</v>
      </c>
      <c r="E130" s="97" t="s">
        <v>64</v>
      </c>
      <c r="F130" s="100">
        <v>27.3</v>
      </c>
      <c r="G130" s="100"/>
      <c r="H130" s="101" t="str">
        <f t="shared" si="20"/>
        <v>1ю</v>
      </c>
      <c r="I130" s="103">
        <f t="shared" si="21"/>
        <v>27.3</v>
      </c>
      <c r="J130" s="103"/>
      <c r="K130" s="104">
        <f t="shared" si="22"/>
        <v>27.3</v>
      </c>
      <c r="L130" s="105" t="s">
        <v>105</v>
      </c>
      <c r="M130" s="95">
        <v>5</v>
      </c>
      <c r="N130" s="106"/>
      <c r="O130" s="106"/>
      <c r="P130" s="106"/>
      <c r="Q130" s="106"/>
      <c r="S130" s="161"/>
      <c r="T130" s="163"/>
      <c r="U130" s="26"/>
      <c r="V130" s="161"/>
      <c r="W130" s="160"/>
      <c r="X130" s="161"/>
      <c r="Y130" s="161"/>
      <c r="Z130" s="161"/>
      <c r="AA130" s="161"/>
      <c r="AB130" s="161"/>
      <c r="AC130" s="163"/>
      <c r="AD130" s="26"/>
      <c r="AE130" s="161"/>
      <c r="AF130" s="160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</row>
    <row r="131" spans="1:106" s="10" customFormat="1" ht="14.25" customHeight="1">
      <c r="A131" s="95">
        <v>31</v>
      </c>
      <c r="B131" s="96">
        <v>193</v>
      </c>
      <c r="C131" s="97" t="s">
        <v>212</v>
      </c>
      <c r="D131" s="102">
        <v>2003</v>
      </c>
      <c r="E131" s="97" t="s">
        <v>62</v>
      </c>
      <c r="F131" s="100">
        <v>27.3</v>
      </c>
      <c r="G131" s="100"/>
      <c r="H131" s="101" t="str">
        <f t="shared" si="20"/>
        <v>1ю</v>
      </c>
      <c r="I131" s="103">
        <f t="shared" si="21"/>
        <v>27.3</v>
      </c>
      <c r="J131" s="103"/>
      <c r="K131" s="104">
        <f t="shared" si="22"/>
        <v>27.3</v>
      </c>
      <c r="L131" s="105" t="s">
        <v>123</v>
      </c>
      <c r="M131" s="95">
        <v>3</v>
      </c>
      <c r="N131" s="106"/>
      <c r="O131" s="106"/>
      <c r="P131" s="106"/>
      <c r="Q131" s="106"/>
      <c r="R131" s="12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184"/>
      <c r="CH131" s="184"/>
      <c r="CI131" s="184"/>
      <c r="CJ131" s="184"/>
      <c r="CK131" s="184"/>
      <c r="CL131" s="184"/>
      <c r="CM131" s="184"/>
      <c r="CN131" s="184"/>
      <c r="CO131" s="184"/>
      <c r="CP131" s="184"/>
      <c r="CQ131" s="184"/>
      <c r="CR131" s="184"/>
      <c r="CS131" s="184"/>
      <c r="CT131" s="184"/>
      <c r="CU131" s="127"/>
      <c r="CV131" s="127"/>
      <c r="CW131" s="127"/>
      <c r="CX131" s="127"/>
      <c r="CY131" s="127"/>
      <c r="CZ131" s="127"/>
      <c r="DA131" s="127"/>
      <c r="DB131" s="127"/>
    </row>
    <row r="132" spans="1:98" s="10" customFormat="1" ht="14.25" customHeight="1">
      <c r="A132" s="95">
        <v>31</v>
      </c>
      <c r="B132" s="96">
        <v>206</v>
      </c>
      <c r="C132" s="97" t="s">
        <v>136</v>
      </c>
      <c r="D132" s="102">
        <v>2003</v>
      </c>
      <c r="E132" s="97" t="s">
        <v>62</v>
      </c>
      <c r="F132" s="100">
        <v>27.3</v>
      </c>
      <c r="G132" s="100"/>
      <c r="H132" s="101" t="str">
        <f t="shared" si="20"/>
        <v>1ю</v>
      </c>
      <c r="I132" s="103">
        <f t="shared" si="21"/>
        <v>27.3</v>
      </c>
      <c r="J132" s="103"/>
      <c r="K132" s="104">
        <f t="shared" si="22"/>
        <v>27.3</v>
      </c>
      <c r="L132" s="105" t="s">
        <v>123</v>
      </c>
      <c r="M132" s="95">
        <v>2</v>
      </c>
      <c r="N132" s="106"/>
      <c r="O132" s="106"/>
      <c r="P132" s="106"/>
      <c r="Q132" s="106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  <c r="CF132" s="184"/>
      <c r="CG132" s="184"/>
      <c r="CH132" s="184"/>
      <c r="CI132" s="184"/>
      <c r="CJ132" s="184"/>
      <c r="CK132" s="184"/>
      <c r="CL132" s="184"/>
      <c r="CM132" s="184"/>
      <c r="CN132" s="184"/>
      <c r="CO132" s="184"/>
      <c r="CP132" s="184"/>
      <c r="CQ132" s="184"/>
      <c r="CR132" s="184"/>
      <c r="CS132" s="184"/>
      <c r="CT132" s="184"/>
    </row>
    <row r="133" spans="1:106" s="10" customFormat="1" ht="14.25" customHeight="1">
      <c r="A133" s="95">
        <v>31</v>
      </c>
      <c r="B133" s="96">
        <v>233</v>
      </c>
      <c r="C133" s="97" t="s">
        <v>200</v>
      </c>
      <c r="D133" s="102">
        <v>2003</v>
      </c>
      <c r="E133" s="97" t="s">
        <v>62</v>
      </c>
      <c r="F133" s="100">
        <v>27.3</v>
      </c>
      <c r="G133" s="100"/>
      <c r="H133" s="101" t="str">
        <f t="shared" si="20"/>
        <v>1ю</v>
      </c>
      <c r="I133" s="103">
        <f t="shared" si="21"/>
        <v>27.3</v>
      </c>
      <c r="J133" s="103"/>
      <c r="K133" s="104">
        <f t="shared" si="22"/>
        <v>27.3</v>
      </c>
      <c r="L133" s="105" t="s">
        <v>199</v>
      </c>
      <c r="M133" s="95"/>
      <c r="N133" s="106"/>
      <c r="O133" s="106"/>
      <c r="P133" s="106"/>
      <c r="Q133" s="106"/>
      <c r="R133" s="127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27"/>
      <c r="CV133" s="127"/>
      <c r="CW133" s="127"/>
      <c r="CX133" s="127"/>
      <c r="CY133" s="127"/>
      <c r="CZ133" s="127"/>
      <c r="DA133" s="127"/>
      <c r="DB133" s="127"/>
    </row>
    <row r="134" spans="1:98" s="10" customFormat="1" ht="14.25" customHeight="1">
      <c r="A134" s="95">
        <v>35</v>
      </c>
      <c r="B134" s="96">
        <v>104</v>
      </c>
      <c r="C134" s="97" t="s">
        <v>217</v>
      </c>
      <c r="D134" s="102">
        <v>2003</v>
      </c>
      <c r="E134" s="97" t="s">
        <v>63</v>
      </c>
      <c r="F134" s="100">
        <v>27.6</v>
      </c>
      <c r="G134" s="100"/>
      <c r="H134" s="101" t="str">
        <f t="shared" si="20"/>
        <v>1ю</v>
      </c>
      <c r="I134" s="103">
        <f t="shared" si="21"/>
        <v>27.6</v>
      </c>
      <c r="J134" s="103"/>
      <c r="K134" s="104">
        <f t="shared" si="22"/>
        <v>27.6</v>
      </c>
      <c r="L134" s="105" t="s">
        <v>67</v>
      </c>
      <c r="M134" s="95">
        <v>3</v>
      </c>
      <c r="N134" s="106"/>
      <c r="O134" s="106"/>
      <c r="P134" s="106"/>
      <c r="Q134" s="106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</row>
    <row r="135" spans="1:98" s="10" customFormat="1" ht="14.25" customHeight="1">
      <c r="A135" s="95">
        <v>36</v>
      </c>
      <c r="B135" s="96">
        <v>25</v>
      </c>
      <c r="C135" s="97" t="s">
        <v>137</v>
      </c>
      <c r="D135" s="102">
        <v>2003</v>
      </c>
      <c r="E135" s="97" t="s">
        <v>62</v>
      </c>
      <c r="F135" s="100">
        <v>28</v>
      </c>
      <c r="G135" s="100"/>
      <c r="H135" s="101" t="str">
        <f t="shared" si="20"/>
        <v>1ю</v>
      </c>
      <c r="I135" s="103">
        <f t="shared" si="21"/>
        <v>28</v>
      </c>
      <c r="J135" s="103"/>
      <c r="K135" s="104">
        <f t="shared" si="22"/>
        <v>28</v>
      </c>
      <c r="L135" s="105" t="s">
        <v>123</v>
      </c>
      <c r="M135" s="95">
        <v>4</v>
      </c>
      <c r="N135" s="106"/>
      <c r="O135" s="106"/>
      <c r="P135" s="106"/>
      <c r="Q135" s="106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</row>
    <row r="136" spans="1:98" s="10" customFormat="1" ht="14.25" customHeight="1">
      <c r="A136" s="95">
        <v>37</v>
      </c>
      <c r="B136" s="96">
        <v>93</v>
      </c>
      <c r="C136" s="97" t="s">
        <v>108</v>
      </c>
      <c r="D136" s="102">
        <v>2003</v>
      </c>
      <c r="E136" s="97" t="s">
        <v>64</v>
      </c>
      <c r="F136" s="100">
        <v>28.9</v>
      </c>
      <c r="G136" s="100"/>
      <c r="H136" s="101" t="str">
        <f t="shared" si="20"/>
        <v>2ю</v>
      </c>
      <c r="I136" s="103">
        <f t="shared" si="21"/>
        <v>28.9</v>
      </c>
      <c r="J136" s="103"/>
      <c r="K136" s="104">
        <f t="shared" si="22"/>
        <v>28.9</v>
      </c>
      <c r="L136" s="105" t="s">
        <v>105</v>
      </c>
      <c r="M136" s="95">
        <v>7</v>
      </c>
      <c r="N136" s="106"/>
      <c r="O136" s="106"/>
      <c r="P136" s="106"/>
      <c r="Q136" s="106"/>
      <c r="S136" s="161"/>
      <c r="T136" s="163"/>
      <c r="U136" s="26"/>
      <c r="V136" s="161"/>
      <c r="W136" s="160"/>
      <c r="X136" s="161"/>
      <c r="Y136" s="161"/>
      <c r="Z136" s="161"/>
      <c r="AA136" s="161"/>
      <c r="AB136" s="161"/>
      <c r="AC136" s="163"/>
      <c r="AD136" s="26"/>
      <c r="AE136" s="161"/>
      <c r="AF136" s="160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</row>
    <row r="137" spans="1:98" s="10" customFormat="1" ht="14.25" customHeight="1">
      <c r="A137" s="95">
        <v>37</v>
      </c>
      <c r="B137" s="96">
        <v>128</v>
      </c>
      <c r="C137" s="97" t="s">
        <v>122</v>
      </c>
      <c r="D137" s="102">
        <v>2003</v>
      </c>
      <c r="E137" s="97" t="s">
        <v>62</v>
      </c>
      <c r="F137" s="107">
        <v>28.9</v>
      </c>
      <c r="G137" s="107"/>
      <c r="H137" s="101" t="str">
        <f t="shared" si="20"/>
        <v>2ю</v>
      </c>
      <c r="I137" s="103">
        <f t="shared" si="21"/>
        <v>28.9</v>
      </c>
      <c r="J137" s="103"/>
      <c r="K137" s="104">
        <f t="shared" si="22"/>
        <v>28.9</v>
      </c>
      <c r="L137" s="105" t="s">
        <v>123</v>
      </c>
      <c r="M137" s="95">
        <v>6</v>
      </c>
      <c r="N137" s="106"/>
      <c r="O137" s="106"/>
      <c r="P137" s="106"/>
      <c r="Q137" s="106"/>
      <c r="S137" s="161"/>
      <c r="T137" s="163"/>
      <c r="U137" s="164"/>
      <c r="V137" s="161"/>
      <c r="W137" s="160"/>
      <c r="X137" s="161"/>
      <c r="Y137" s="161"/>
      <c r="Z137" s="161"/>
      <c r="AA137" s="161"/>
      <c r="AB137" s="161"/>
      <c r="AC137" s="163"/>
      <c r="AD137" s="164"/>
      <c r="AE137" s="161"/>
      <c r="AF137" s="160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</row>
    <row r="138" spans="1:106" s="10" customFormat="1" ht="14.25" customHeight="1">
      <c r="A138" s="95">
        <v>39</v>
      </c>
      <c r="B138" s="96">
        <v>12</v>
      </c>
      <c r="C138" s="97" t="s">
        <v>211</v>
      </c>
      <c r="D138" s="102">
        <v>2003</v>
      </c>
      <c r="E138" s="97" t="s">
        <v>63</v>
      </c>
      <c r="F138" s="100">
        <v>30.1</v>
      </c>
      <c r="G138" s="100"/>
      <c r="H138" s="101" t="str">
        <f t="shared" si="20"/>
        <v>2ю</v>
      </c>
      <c r="I138" s="103">
        <f t="shared" si="21"/>
        <v>30.1</v>
      </c>
      <c r="J138" s="103"/>
      <c r="K138" s="104">
        <f t="shared" si="22"/>
        <v>30.1</v>
      </c>
      <c r="L138" s="105" t="s">
        <v>110</v>
      </c>
      <c r="M138" s="95">
        <v>4</v>
      </c>
      <c r="N138" s="106"/>
      <c r="O138" s="106"/>
      <c r="P138" s="106"/>
      <c r="Q138" s="106"/>
      <c r="R138" s="45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45"/>
      <c r="CV138" s="45"/>
      <c r="CW138" s="45"/>
      <c r="CX138" s="45"/>
      <c r="CY138" s="45"/>
      <c r="CZ138" s="45"/>
      <c r="DA138" s="45"/>
      <c r="DB138" s="45"/>
    </row>
    <row r="139" spans="1:98" s="10" customFormat="1" ht="14.25" customHeight="1">
      <c r="A139" s="95">
        <v>39</v>
      </c>
      <c r="B139" s="96">
        <v>463</v>
      </c>
      <c r="C139" s="97" t="s">
        <v>174</v>
      </c>
      <c r="D139" s="102">
        <v>2004</v>
      </c>
      <c r="E139" s="97" t="s">
        <v>62</v>
      </c>
      <c r="F139" s="107">
        <v>30.1</v>
      </c>
      <c r="G139" s="107"/>
      <c r="H139" s="101" t="str">
        <f t="shared" si="20"/>
        <v>2ю</v>
      </c>
      <c r="I139" s="103">
        <f t="shared" si="21"/>
        <v>30.1</v>
      </c>
      <c r="J139" s="103"/>
      <c r="K139" s="104">
        <f t="shared" si="22"/>
        <v>30.1</v>
      </c>
      <c r="L139" s="105" t="s">
        <v>123</v>
      </c>
      <c r="M139" s="95">
        <v>4</v>
      </c>
      <c r="N139" s="106"/>
      <c r="O139" s="106"/>
      <c r="P139" s="106"/>
      <c r="Q139" s="106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</row>
    <row r="140" spans="1:98" s="10" customFormat="1" ht="14.25" customHeight="1">
      <c r="A140" s="95">
        <v>41</v>
      </c>
      <c r="B140" s="96">
        <v>549</v>
      </c>
      <c r="C140" s="97" t="s">
        <v>173</v>
      </c>
      <c r="D140" s="102">
        <v>2004</v>
      </c>
      <c r="E140" s="97" t="s">
        <v>62</v>
      </c>
      <c r="F140" s="100">
        <v>30.6</v>
      </c>
      <c r="G140" s="100"/>
      <c r="H140" s="101" t="str">
        <f t="shared" si="20"/>
        <v>3ю</v>
      </c>
      <c r="I140" s="103">
        <f t="shared" si="21"/>
        <v>30.6</v>
      </c>
      <c r="J140" s="103"/>
      <c r="K140" s="104">
        <f t="shared" si="22"/>
        <v>30.6</v>
      </c>
      <c r="L140" s="105" t="s">
        <v>120</v>
      </c>
      <c r="M140" s="95">
        <v>5</v>
      </c>
      <c r="N140" s="106"/>
      <c r="O140" s="106"/>
      <c r="P140" s="106"/>
      <c r="Q140" s="106"/>
      <c r="S140" s="161"/>
      <c r="T140" s="163"/>
      <c r="U140" s="164"/>
      <c r="V140" s="161"/>
      <c r="W140" s="160"/>
      <c r="X140" s="161"/>
      <c r="Y140" s="161"/>
      <c r="Z140" s="161"/>
      <c r="AA140" s="161"/>
      <c r="AB140" s="161"/>
      <c r="AC140" s="163"/>
      <c r="AD140" s="164"/>
      <c r="AE140" s="161"/>
      <c r="AF140" s="160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</row>
    <row r="141" spans="1:98" s="10" customFormat="1" ht="14.25" customHeight="1">
      <c r="A141" s="95">
        <v>42</v>
      </c>
      <c r="B141" s="96">
        <v>267</v>
      </c>
      <c r="C141" s="97" t="s">
        <v>134</v>
      </c>
      <c r="D141" s="102">
        <v>2002</v>
      </c>
      <c r="E141" s="97" t="s">
        <v>62</v>
      </c>
      <c r="F141" s="100">
        <v>32.8</v>
      </c>
      <c r="G141" s="100"/>
      <c r="H141" s="101" t="str">
        <f t="shared" si="20"/>
        <v>3ю</v>
      </c>
      <c r="I141" s="103">
        <f t="shared" si="21"/>
        <v>32.8</v>
      </c>
      <c r="J141" s="103"/>
      <c r="K141" s="104">
        <f t="shared" si="22"/>
        <v>32.8</v>
      </c>
      <c r="L141" s="105" t="s">
        <v>135</v>
      </c>
      <c r="M141" s="95">
        <v>5</v>
      </c>
      <c r="N141" s="106"/>
      <c r="O141" s="106"/>
      <c r="P141" s="106"/>
      <c r="Q141" s="106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4"/>
      <c r="CD141" s="184"/>
      <c r="CE141" s="184"/>
      <c r="CF141" s="184"/>
      <c r="CG141" s="184"/>
      <c r="CH141" s="184"/>
      <c r="CI141" s="184"/>
      <c r="CJ141" s="184"/>
      <c r="CK141" s="184"/>
      <c r="CL141" s="184"/>
      <c r="CM141" s="184"/>
      <c r="CN141" s="184"/>
      <c r="CO141" s="184"/>
      <c r="CP141" s="184"/>
      <c r="CQ141" s="184"/>
      <c r="CR141" s="184"/>
      <c r="CS141" s="184"/>
      <c r="CT141" s="184"/>
    </row>
    <row r="142" spans="1:106" s="10" customFormat="1" ht="14.25" customHeight="1" hidden="1">
      <c r="A142" s="95"/>
      <c r="B142" s="96">
        <v>8</v>
      </c>
      <c r="C142" s="97" t="s">
        <v>201</v>
      </c>
      <c r="D142" s="102">
        <v>2002</v>
      </c>
      <c r="E142" s="97" t="s">
        <v>202</v>
      </c>
      <c r="F142" s="100" t="s">
        <v>453</v>
      </c>
      <c r="G142" s="100"/>
      <c r="H142" s="101"/>
      <c r="I142" s="103" t="str">
        <f t="shared" si="21"/>
        <v>н.я</v>
      </c>
      <c r="J142" s="103"/>
      <c r="K142" s="104" t="e">
        <f t="shared" si="22"/>
        <v>#NUM!</v>
      </c>
      <c r="L142" s="105" t="s">
        <v>203</v>
      </c>
      <c r="M142" s="95"/>
      <c r="N142" s="106"/>
      <c r="O142" s="106"/>
      <c r="P142" s="106"/>
      <c r="Q142" s="106"/>
      <c r="R142" s="127"/>
      <c r="S142" s="38"/>
      <c r="T142" s="75"/>
      <c r="U142" s="76"/>
      <c r="V142" s="38"/>
      <c r="W142" s="38"/>
      <c r="X142" s="38"/>
      <c r="Y142" s="38"/>
      <c r="Z142" s="38"/>
      <c r="AA142" s="38"/>
      <c r="AB142" s="38"/>
      <c r="AC142" s="75"/>
      <c r="AD142" s="76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127"/>
      <c r="CV142" s="127"/>
      <c r="CW142" s="127"/>
      <c r="CX142" s="127"/>
      <c r="CY142" s="127"/>
      <c r="CZ142" s="127"/>
      <c r="DA142" s="127"/>
      <c r="DB142" s="127"/>
    </row>
    <row r="143" spans="1:98" s="10" customFormat="1" ht="14.25" customHeight="1" hidden="1">
      <c r="A143" s="95"/>
      <c r="B143" s="96">
        <v>58</v>
      </c>
      <c r="C143" s="97" t="s">
        <v>205</v>
      </c>
      <c r="D143" s="102">
        <v>1997</v>
      </c>
      <c r="E143" s="97" t="s">
        <v>69</v>
      </c>
      <c r="F143" s="107" t="s">
        <v>453</v>
      </c>
      <c r="G143" s="107"/>
      <c r="H143" s="101"/>
      <c r="I143" s="103" t="str">
        <f t="shared" si="21"/>
        <v>н.я</v>
      </c>
      <c r="J143" s="103"/>
      <c r="K143" s="104" t="e">
        <f t="shared" si="22"/>
        <v>#NUM!</v>
      </c>
      <c r="L143" s="105" t="s">
        <v>70</v>
      </c>
      <c r="M143" s="95"/>
      <c r="N143" s="106"/>
      <c r="O143" s="106"/>
      <c r="P143" s="106"/>
      <c r="Q143" s="106"/>
      <c r="S143" s="161"/>
      <c r="T143" s="24"/>
      <c r="U143" s="161"/>
      <c r="V143" s="160"/>
      <c r="W143" s="161"/>
      <c r="X143" s="161"/>
      <c r="Y143" s="161"/>
      <c r="Z143" s="161"/>
      <c r="AA143" s="161"/>
      <c r="AB143" s="161"/>
      <c r="AC143" s="24"/>
      <c r="AD143" s="161"/>
      <c r="AE143" s="160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</row>
    <row r="144" spans="1:98" s="10" customFormat="1" ht="14.25" customHeight="1" hidden="1">
      <c r="A144" s="95"/>
      <c r="B144" s="96">
        <v>81</v>
      </c>
      <c r="C144" s="97" t="s">
        <v>139</v>
      </c>
      <c r="D144" s="102">
        <v>1996</v>
      </c>
      <c r="E144" s="97" t="s">
        <v>69</v>
      </c>
      <c r="F144" s="100" t="s">
        <v>453</v>
      </c>
      <c r="G144" s="100"/>
      <c r="H144" s="101"/>
      <c r="I144" s="103" t="str">
        <f t="shared" si="21"/>
        <v>н.я</v>
      </c>
      <c r="J144" s="103"/>
      <c r="K144" s="104" t="e">
        <f t="shared" si="22"/>
        <v>#NUM!</v>
      </c>
      <c r="L144" s="105" t="s">
        <v>70</v>
      </c>
      <c r="M144" s="95"/>
      <c r="N144" s="106"/>
      <c r="O144" s="106"/>
      <c r="P144" s="106"/>
      <c r="Q144" s="106"/>
      <c r="S144" s="161"/>
      <c r="T144" s="161"/>
      <c r="U144" s="161"/>
      <c r="V144" s="161"/>
      <c r="W144" s="160"/>
      <c r="X144" s="161"/>
      <c r="Y144" s="161"/>
      <c r="Z144" s="161"/>
      <c r="AA144" s="161"/>
      <c r="AB144" s="161"/>
      <c r="AC144" s="161"/>
      <c r="AD144" s="161"/>
      <c r="AE144" s="161"/>
      <c r="AF144" s="160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</row>
    <row r="145" spans="1:106" ht="14.25" customHeight="1" hidden="1">
      <c r="A145" s="95"/>
      <c r="B145" s="96">
        <v>117</v>
      </c>
      <c r="C145" s="97" t="s">
        <v>119</v>
      </c>
      <c r="D145" s="102">
        <v>2004</v>
      </c>
      <c r="E145" s="97" t="s">
        <v>62</v>
      </c>
      <c r="F145" s="107" t="s">
        <v>453</v>
      </c>
      <c r="G145" s="107"/>
      <c r="H145" s="101"/>
      <c r="I145" s="103" t="str">
        <f t="shared" si="21"/>
        <v>н.я</v>
      </c>
      <c r="J145" s="103"/>
      <c r="K145" s="104" t="e">
        <f t="shared" si="22"/>
        <v>#NUM!</v>
      </c>
      <c r="L145" s="105" t="s">
        <v>120</v>
      </c>
      <c r="M145" s="95"/>
      <c r="N145" s="106"/>
      <c r="O145" s="106"/>
      <c r="P145" s="106"/>
      <c r="Q145" s="106"/>
      <c r="R145" s="10"/>
      <c r="S145" s="161"/>
      <c r="T145" s="24"/>
      <c r="U145" s="161"/>
      <c r="V145" s="160"/>
      <c r="W145" s="161"/>
      <c r="X145" s="161"/>
      <c r="Y145" s="161"/>
      <c r="Z145" s="161"/>
      <c r="AA145" s="161"/>
      <c r="AB145" s="161"/>
      <c r="AC145" s="24"/>
      <c r="AD145" s="161"/>
      <c r="AE145" s="160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0"/>
      <c r="CV145" s="10"/>
      <c r="CW145" s="10"/>
      <c r="CX145" s="10"/>
      <c r="CY145" s="10"/>
      <c r="CZ145" s="10"/>
      <c r="DA145" s="10"/>
      <c r="DB145" s="10"/>
    </row>
    <row r="146" spans="1:98" s="10" customFormat="1" ht="14.25" customHeight="1" hidden="1">
      <c r="A146" s="95"/>
      <c r="B146" s="96">
        <v>164</v>
      </c>
      <c r="C146" s="97" t="s">
        <v>126</v>
      </c>
      <c r="D146" s="102">
        <v>2000</v>
      </c>
      <c r="E146" s="97" t="s">
        <v>63</v>
      </c>
      <c r="F146" s="100" t="s">
        <v>453</v>
      </c>
      <c r="G146" s="100"/>
      <c r="H146" s="101"/>
      <c r="I146" s="103" t="str">
        <f t="shared" si="21"/>
        <v>н.я</v>
      </c>
      <c r="J146" s="103"/>
      <c r="K146" s="104" t="e">
        <f t="shared" si="22"/>
        <v>#NUM!</v>
      </c>
      <c r="L146" s="105" t="s">
        <v>114</v>
      </c>
      <c r="M146" s="95"/>
      <c r="N146" s="106"/>
      <c r="O146" s="106"/>
      <c r="P146" s="106"/>
      <c r="Q146" s="106"/>
      <c r="S146" s="161"/>
      <c r="T146" s="163"/>
      <c r="U146" s="26"/>
      <c r="V146" s="161"/>
      <c r="W146" s="160"/>
      <c r="X146" s="161"/>
      <c r="Y146" s="161"/>
      <c r="Z146" s="161"/>
      <c r="AA146" s="161"/>
      <c r="AB146" s="161"/>
      <c r="AC146" s="163"/>
      <c r="AD146" s="26"/>
      <c r="AE146" s="161"/>
      <c r="AF146" s="160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</row>
    <row r="147" spans="1:98" s="10" customFormat="1" ht="14.25" customHeight="1" hidden="1">
      <c r="A147" s="95"/>
      <c r="B147" s="96">
        <v>264</v>
      </c>
      <c r="C147" s="97" t="s">
        <v>214</v>
      </c>
      <c r="D147" s="102">
        <v>2001</v>
      </c>
      <c r="E147" s="97" t="s">
        <v>62</v>
      </c>
      <c r="F147" s="100" t="s">
        <v>453</v>
      </c>
      <c r="G147" s="100"/>
      <c r="H147" s="101"/>
      <c r="I147" s="103" t="str">
        <f t="shared" si="21"/>
        <v>н.я</v>
      </c>
      <c r="J147" s="103"/>
      <c r="K147" s="104" t="e">
        <f t="shared" si="22"/>
        <v>#NUM!</v>
      </c>
      <c r="L147" s="105" t="s">
        <v>107</v>
      </c>
      <c r="M147" s="95"/>
      <c r="N147" s="106"/>
      <c r="O147" s="106"/>
      <c r="P147" s="106"/>
      <c r="Q147" s="106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  <c r="CF147" s="184"/>
      <c r="CG147" s="184"/>
      <c r="CH147" s="184"/>
      <c r="CI147" s="184"/>
      <c r="CJ147" s="184"/>
      <c r="CK147" s="184"/>
      <c r="CL147" s="184"/>
      <c r="CM147" s="184"/>
      <c r="CN147" s="184"/>
      <c r="CO147" s="184"/>
      <c r="CP147" s="184"/>
      <c r="CQ147" s="184"/>
      <c r="CR147" s="184"/>
      <c r="CS147" s="184"/>
      <c r="CT147" s="184"/>
    </row>
    <row r="148" spans="1:98" s="10" customFormat="1" ht="14.25" customHeight="1" hidden="1">
      <c r="A148" s="95"/>
      <c r="B148" s="96">
        <v>142</v>
      </c>
      <c r="C148" s="97" t="s">
        <v>176</v>
      </c>
      <c r="D148" s="102">
        <v>1996</v>
      </c>
      <c r="E148" s="97" t="s">
        <v>151</v>
      </c>
      <c r="F148" s="107" t="s">
        <v>453</v>
      </c>
      <c r="G148" s="107"/>
      <c r="H148" s="101"/>
      <c r="I148" s="103" t="str">
        <f t="shared" si="21"/>
        <v>н.я</v>
      </c>
      <c r="J148" s="103"/>
      <c r="K148" s="104" t="e">
        <f t="shared" si="22"/>
        <v>#NUM!</v>
      </c>
      <c r="L148" s="105" t="s">
        <v>152</v>
      </c>
      <c r="M148" s="95"/>
      <c r="N148" s="106"/>
      <c r="O148" s="106"/>
      <c r="P148" s="106"/>
      <c r="Q148" s="106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</row>
    <row r="149" spans="1:98" s="10" customFormat="1" ht="14.25" customHeight="1" hidden="1">
      <c r="A149" s="95"/>
      <c r="B149" s="96">
        <v>95</v>
      </c>
      <c r="C149" s="97" t="s">
        <v>167</v>
      </c>
      <c r="D149" s="102">
        <v>2000</v>
      </c>
      <c r="E149" s="97" t="s">
        <v>64</v>
      </c>
      <c r="F149" s="107" t="s">
        <v>453</v>
      </c>
      <c r="G149" s="107"/>
      <c r="H149" s="101"/>
      <c r="I149" s="103" t="str">
        <f t="shared" si="21"/>
        <v>н.я</v>
      </c>
      <c r="J149" s="103"/>
      <c r="K149" s="104" t="e">
        <f t="shared" si="22"/>
        <v>#NUM!</v>
      </c>
      <c r="L149" s="105" t="s">
        <v>105</v>
      </c>
      <c r="M149" s="95"/>
      <c r="N149" s="106"/>
      <c r="O149" s="106"/>
      <c r="P149" s="106"/>
      <c r="Q149" s="106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4"/>
      <c r="CR149" s="184"/>
      <c r="CS149" s="184"/>
      <c r="CT149" s="184"/>
    </row>
    <row r="150" spans="1:98" s="10" customFormat="1" ht="14.25" customHeight="1" hidden="1">
      <c r="A150" s="95"/>
      <c r="B150" s="96">
        <v>265</v>
      </c>
      <c r="C150" s="97" t="s">
        <v>218</v>
      </c>
      <c r="D150" s="102">
        <v>2001</v>
      </c>
      <c r="E150" s="114" t="s">
        <v>62</v>
      </c>
      <c r="F150" s="107" t="s">
        <v>453</v>
      </c>
      <c r="G150" s="107"/>
      <c r="H150" s="101"/>
      <c r="I150" s="103" t="str">
        <f t="shared" si="21"/>
        <v>н.я</v>
      </c>
      <c r="J150" s="103"/>
      <c r="K150" s="104" t="e">
        <f t="shared" si="22"/>
        <v>#NUM!</v>
      </c>
      <c r="L150" s="196" t="s">
        <v>107</v>
      </c>
      <c r="M150" s="95"/>
      <c r="N150" s="106"/>
      <c r="O150" s="106"/>
      <c r="P150" s="106"/>
      <c r="Q150" s="106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</row>
    <row r="151" spans="1:98" s="10" customFormat="1" ht="14.25" customHeight="1" hidden="1">
      <c r="A151" s="95"/>
      <c r="B151" s="96">
        <v>175</v>
      </c>
      <c r="C151" s="97" t="s">
        <v>150</v>
      </c>
      <c r="D151" s="102">
        <v>1997</v>
      </c>
      <c r="E151" s="97" t="s">
        <v>151</v>
      </c>
      <c r="F151" s="107" t="s">
        <v>453</v>
      </c>
      <c r="G151" s="107"/>
      <c r="H151" s="101"/>
      <c r="I151" s="103" t="str">
        <f t="shared" si="21"/>
        <v>н.я</v>
      </c>
      <c r="J151" s="103"/>
      <c r="K151" s="104" t="e">
        <f t="shared" si="22"/>
        <v>#NUM!</v>
      </c>
      <c r="L151" s="105" t="s">
        <v>152</v>
      </c>
      <c r="M151" s="95"/>
      <c r="N151" s="106"/>
      <c r="O151" s="106"/>
      <c r="P151" s="106"/>
      <c r="Q151" s="106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</row>
    <row r="152" spans="1:98" s="10" customFormat="1" ht="14.25" customHeight="1" hidden="1">
      <c r="A152" s="95"/>
      <c r="B152" s="96">
        <v>53</v>
      </c>
      <c r="C152" s="97" t="s">
        <v>124</v>
      </c>
      <c r="D152" s="102">
        <v>1994</v>
      </c>
      <c r="E152" s="97" t="s">
        <v>125</v>
      </c>
      <c r="F152" s="100" t="s">
        <v>453</v>
      </c>
      <c r="G152" s="100"/>
      <c r="H152" s="101"/>
      <c r="I152" s="103" t="str">
        <f t="shared" si="21"/>
        <v>н.я</v>
      </c>
      <c r="J152" s="103"/>
      <c r="K152" s="104" t="e">
        <f t="shared" si="22"/>
        <v>#NUM!</v>
      </c>
      <c r="L152" s="105" t="s">
        <v>68</v>
      </c>
      <c r="M152" s="95"/>
      <c r="N152" s="106"/>
      <c r="O152" s="106"/>
      <c r="P152" s="106"/>
      <c r="Q152" s="106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</row>
    <row r="153" spans="1:98" s="10" customFormat="1" ht="14.25" customHeight="1" hidden="1">
      <c r="A153" s="95"/>
      <c r="B153" s="96">
        <v>176</v>
      </c>
      <c r="C153" s="97" t="s">
        <v>198</v>
      </c>
      <c r="D153" s="102">
        <v>2004</v>
      </c>
      <c r="E153" s="97" t="s">
        <v>62</v>
      </c>
      <c r="F153" s="107" t="s">
        <v>453</v>
      </c>
      <c r="G153" s="107"/>
      <c r="H153" s="101"/>
      <c r="I153" s="103" t="str">
        <f t="shared" si="21"/>
        <v>н.я</v>
      </c>
      <c r="J153" s="103"/>
      <c r="K153" s="104" t="e">
        <f t="shared" si="22"/>
        <v>#NUM!</v>
      </c>
      <c r="L153" s="105" t="s">
        <v>199</v>
      </c>
      <c r="M153" s="95"/>
      <c r="N153" s="106"/>
      <c r="O153" s="106"/>
      <c r="P153" s="106"/>
      <c r="Q153" s="106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</row>
    <row r="154" spans="1:98" s="10" customFormat="1" ht="14.25" customHeight="1" hidden="1">
      <c r="A154" s="95"/>
      <c r="B154" s="96">
        <v>545</v>
      </c>
      <c r="C154" s="97" t="s">
        <v>182</v>
      </c>
      <c r="D154" s="102">
        <v>2004</v>
      </c>
      <c r="E154" s="97" t="s">
        <v>62</v>
      </c>
      <c r="F154" s="107" t="s">
        <v>453</v>
      </c>
      <c r="G154" s="100"/>
      <c r="H154" s="101"/>
      <c r="I154" s="103" t="str">
        <f t="shared" si="21"/>
        <v>н.я</v>
      </c>
      <c r="J154" s="103"/>
      <c r="K154" s="104" t="e">
        <f t="shared" si="22"/>
        <v>#NUM!</v>
      </c>
      <c r="L154" s="105" t="s">
        <v>123</v>
      </c>
      <c r="M154" s="95"/>
      <c r="N154" s="106"/>
      <c r="O154" s="106"/>
      <c r="P154" s="106"/>
      <c r="Q154" s="106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</row>
    <row r="155" spans="1:98" s="10" customFormat="1" ht="14.25" customHeight="1" hidden="1">
      <c r="A155" s="95"/>
      <c r="B155" s="96">
        <v>234</v>
      </c>
      <c r="C155" s="97" t="s">
        <v>163</v>
      </c>
      <c r="D155" s="102">
        <v>2000</v>
      </c>
      <c r="E155" s="97" t="s">
        <v>63</v>
      </c>
      <c r="F155" s="107" t="s">
        <v>453</v>
      </c>
      <c r="G155" s="107"/>
      <c r="H155" s="101"/>
      <c r="I155" s="103" t="str">
        <f t="shared" si="21"/>
        <v>н.я</v>
      </c>
      <c r="J155" s="103"/>
      <c r="K155" s="104" t="e">
        <f t="shared" si="22"/>
        <v>#NUM!</v>
      </c>
      <c r="L155" s="105" t="s">
        <v>110</v>
      </c>
      <c r="M155" s="95"/>
      <c r="N155" s="106"/>
      <c r="O155" s="106"/>
      <c r="P155" s="106"/>
      <c r="Q155" s="106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</row>
    <row r="156" spans="1:98" s="10" customFormat="1" ht="14.25" customHeight="1" hidden="1">
      <c r="A156" s="95"/>
      <c r="B156" s="96">
        <v>200</v>
      </c>
      <c r="C156" s="97" t="s">
        <v>113</v>
      </c>
      <c r="D156" s="102">
        <v>2000</v>
      </c>
      <c r="E156" s="97" t="s">
        <v>63</v>
      </c>
      <c r="F156" s="107" t="s">
        <v>453</v>
      </c>
      <c r="G156" s="107"/>
      <c r="H156" s="101"/>
      <c r="I156" s="103" t="str">
        <f t="shared" si="21"/>
        <v>н.я</v>
      </c>
      <c r="J156" s="103"/>
      <c r="K156" s="104" t="e">
        <f t="shared" si="22"/>
        <v>#NUM!</v>
      </c>
      <c r="L156" s="105" t="s">
        <v>114</v>
      </c>
      <c r="M156" s="95"/>
      <c r="N156" s="106"/>
      <c r="O156" s="106"/>
      <c r="P156" s="106"/>
      <c r="Q156" s="106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</row>
    <row r="157" spans="1:98" s="10" customFormat="1" ht="14.25" customHeight="1" hidden="1">
      <c r="A157" s="95"/>
      <c r="B157" s="96">
        <v>247</v>
      </c>
      <c r="C157" s="97" t="s">
        <v>115</v>
      </c>
      <c r="D157" s="102">
        <v>2000</v>
      </c>
      <c r="E157" s="97" t="s">
        <v>64</v>
      </c>
      <c r="F157" s="100" t="s">
        <v>485</v>
      </c>
      <c r="G157" s="100"/>
      <c r="H157" s="101"/>
      <c r="I157" s="103" t="str">
        <f t="shared" si="21"/>
        <v>н.я.</v>
      </c>
      <c r="J157" s="103"/>
      <c r="K157" s="104" t="e">
        <f t="shared" si="22"/>
        <v>#NUM!</v>
      </c>
      <c r="L157" s="105" t="s">
        <v>105</v>
      </c>
      <c r="M157" s="95"/>
      <c r="N157" s="106"/>
      <c r="O157" s="106"/>
      <c r="P157" s="106"/>
      <c r="Q157" s="106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</row>
    <row r="158" spans="1:98" ht="15.75" customHeight="1">
      <c r="A158" s="224" t="s">
        <v>93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184"/>
      <c r="CO158" s="184"/>
      <c r="CP158" s="184"/>
      <c r="CQ158" s="184"/>
      <c r="CR158" s="184"/>
      <c r="CS158" s="184"/>
      <c r="CT158" s="184"/>
    </row>
    <row r="159" spans="1:98" ht="15" customHeight="1">
      <c r="A159" s="225" t="s">
        <v>52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</row>
    <row r="160" spans="1:98" ht="24" customHeight="1">
      <c r="A160" s="42" t="s">
        <v>1</v>
      </c>
      <c r="B160" s="43" t="s">
        <v>11</v>
      </c>
      <c r="C160" s="42" t="s">
        <v>2</v>
      </c>
      <c r="D160" s="165" t="s">
        <v>3</v>
      </c>
      <c r="E160" s="42" t="s">
        <v>4</v>
      </c>
      <c r="F160" s="62" t="s">
        <v>5</v>
      </c>
      <c r="G160" s="68" t="s">
        <v>6</v>
      </c>
      <c r="H160" s="42" t="s">
        <v>15</v>
      </c>
      <c r="I160" s="62" t="s">
        <v>53</v>
      </c>
      <c r="J160" s="42" t="s">
        <v>20</v>
      </c>
      <c r="K160" s="62"/>
      <c r="L160" s="42" t="s">
        <v>8</v>
      </c>
      <c r="M160" s="229" t="s">
        <v>9</v>
      </c>
      <c r="N160" s="229"/>
      <c r="O160" s="229"/>
      <c r="P160" s="132" t="s">
        <v>10</v>
      </c>
      <c r="Q160" s="133" t="s">
        <v>1</v>
      </c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</row>
    <row r="161" spans="1:98" s="10" customFormat="1" ht="14.25" customHeight="1">
      <c r="A161" s="95">
        <v>1</v>
      </c>
      <c r="B161" s="96">
        <v>651</v>
      </c>
      <c r="C161" s="97" t="s">
        <v>189</v>
      </c>
      <c r="D161" s="102">
        <v>1998</v>
      </c>
      <c r="E161" s="97" t="s">
        <v>63</v>
      </c>
      <c r="F161" s="96" t="str">
        <f>CONCATENATE(I161,"",J161)</f>
        <v>49,3</v>
      </c>
      <c r="G161" s="159"/>
      <c r="H161" s="156" t="str">
        <f aca="true" t="shared" si="23" ref="H161:H170">LOOKUP(K161,$AV$2:$BD$2,$AV$1:$BD$1)</f>
        <v>КМС</v>
      </c>
      <c r="I161" s="157"/>
      <c r="J161" s="158" t="s">
        <v>480</v>
      </c>
      <c r="K161" s="190">
        <f aca="true" t="shared" si="24" ref="K161:K172">((I161*100)+J161)</f>
        <v>49.3</v>
      </c>
      <c r="L161" s="105" t="s">
        <v>340</v>
      </c>
      <c r="M161" s="95">
        <v>1</v>
      </c>
      <c r="N161" s="106"/>
      <c r="O161" s="106"/>
      <c r="P161" s="106"/>
      <c r="Q161" s="106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</row>
    <row r="162" spans="1:98" s="10" customFormat="1" ht="14.25" customHeight="1">
      <c r="A162" s="95">
        <v>2</v>
      </c>
      <c r="B162" s="96">
        <v>500</v>
      </c>
      <c r="C162" s="97" t="s">
        <v>194</v>
      </c>
      <c r="D162" s="102">
        <v>1998</v>
      </c>
      <c r="E162" s="97" t="s">
        <v>63</v>
      </c>
      <c r="F162" s="96" t="str">
        <f aca="true" t="shared" si="25" ref="F162:F172">CONCATENATE(I162,"",J162)</f>
        <v>49,6</v>
      </c>
      <c r="G162" s="159"/>
      <c r="H162" s="156">
        <f t="shared" si="23"/>
        <v>1</v>
      </c>
      <c r="I162" s="157"/>
      <c r="J162" s="158" t="s">
        <v>481</v>
      </c>
      <c r="K162" s="190">
        <f t="shared" si="24"/>
        <v>49.6</v>
      </c>
      <c r="L162" s="105" t="s">
        <v>340</v>
      </c>
      <c r="M162" s="95">
        <v>2</v>
      </c>
      <c r="N162" s="106"/>
      <c r="O162" s="106"/>
      <c r="P162" s="106"/>
      <c r="Q162" s="106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</row>
    <row r="163" spans="1:98" s="10" customFormat="1" ht="14.25" customHeight="1">
      <c r="A163" s="95">
        <v>3</v>
      </c>
      <c r="B163" s="96">
        <v>230</v>
      </c>
      <c r="C163" s="97" t="s">
        <v>192</v>
      </c>
      <c r="D163" s="102">
        <v>1999</v>
      </c>
      <c r="E163" s="97" t="s">
        <v>63</v>
      </c>
      <c r="F163" s="96" t="str">
        <f t="shared" si="25"/>
        <v>51,0</v>
      </c>
      <c r="G163" s="159"/>
      <c r="H163" s="156">
        <f t="shared" si="23"/>
        <v>1</v>
      </c>
      <c r="I163" s="157"/>
      <c r="J163" s="158" t="s">
        <v>482</v>
      </c>
      <c r="K163" s="190">
        <f t="shared" si="24"/>
        <v>51</v>
      </c>
      <c r="L163" s="105" t="s">
        <v>340</v>
      </c>
      <c r="M163" s="95">
        <v>3</v>
      </c>
      <c r="N163" s="106"/>
      <c r="O163" s="106"/>
      <c r="P163" s="106"/>
      <c r="Q163" s="106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</row>
    <row r="164" spans="1:98" s="10" customFormat="1" ht="14.25" customHeight="1">
      <c r="A164" s="95">
        <v>4</v>
      </c>
      <c r="B164" s="96">
        <v>81</v>
      </c>
      <c r="C164" s="97" t="s">
        <v>197</v>
      </c>
      <c r="D164" s="102">
        <v>1999</v>
      </c>
      <c r="E164" s="97" t="s">
        <v>63</v>
      </c>
      <c r="F164" s="96" t="str">
        <f t="shared" si="25"/>
        <v>51,6</v>
      </c>
      <c r="G164" s="159"/>
      <c r="H164" s="156">
        <f t="shared" si="23"/>
        <v>1</v>
      </c>
      <c r="I164" s="157"/>
      <c r="J164" s="158" t="s">
        <v>483</v>
      </c>
      <c r="K164" s="190">
        <f t="shared" si="24"/>
        <v>51.6</v>
      </c>
      <c r="L164" s="105" t="s">
        <v>340</v>
      </c>
      <c r="M164" s="95">
        <v>4</v>
      </c>
      <c r="N164" s="106"/>
      <c r="O164" s="106"/>
      <c r="P164" s="106"/>
      <c r="Q164" s="106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</row>
    <row r="165" spans="1:98" s="10" customFormat="1" ht="14.25" customHeight="1">
      <c r="A165" s="95">
        <v>5</v>
      </c>
      <c r="B165" s="96">
        <v>301</v>
      </c>
      <c r="C165" s="97" t="s">
        <v>393</v>
      </c>
      <c r="D165" s="102">
        <v>1999</v>
      </c>
      <c r="E165" s="97" t="s">
        <v>169</v>
      </c>
      <c r="F165" s="96" t="str">
        <f t="shared" si="25"/>
        <v>52,6</v>
      </c>
      <c r="G165" s="159"/>
      <c r="H165" s="156">
        <f t="shared" si="23"/>
        <v>2</v>
      </c>
      <c r="I165" s="157"/>
      <c r="J165" s="158" t="s">
        <v>475</v>
      </c>
      <c r="K165" s="190">
        <f t="shared" si="24"/>
        <v>52.6</v>
      </c>
      <c r="L165" s="105" t="s">
        <v>394</v>
      </c>
      <c r="M165" s="95">
        <v>1</v>
      </c>
      <c r="N165" s="106"/>
      <c r="O165" s="106"/>
      <c r="P165" s="106"/>
      <c r="Q165" s="106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4"/>
      <c r="CF165" s="184"/>
      <c r="CG165" s="184"/>
      <c r="CH165" s="184"/>
      <c r="CI165" s="184"/>
      <c r="CJ165" s="184"/>
      <c r="CK165" s="184"/>
      <c r="CL165" s="184"/>
      <c r="CM165" s="184"/>
      <c r="CN165" s="184"/>
      <c r="CO165" s="184"/>
      <c r="CP165" s="184"/>
      <c r="CQ165" s="184"/>
      <c r="CR165" s="184"/>
      <c r="CS165" s="184"/>
      <c r="CT165" s="184"/>
    </row>
    <row r="166" spans="1:98" s="10" customFormat="1" ht="14.25" customHeight="1">
      <c r="A166" s="95">
        <v>6</v>
      </c>
      <c r="B166" s="96">
        <v>101</v>
      </c>
      <c r="C166" s="97" t="s">
        <v>190</v>
      </c>
      <c r="D166" s="102">
        <v>1999</v>
      </c>
      <c r="E166" s="159" t="s">
        <v>62</v>
      </c>
      <c r="F166" s="96" t="str">
        <f t="shared" si="25"/>
        <v>53,2</v>
      </c>
      <c r="G166" s="159"/>
      <c r="H166" s="156">
        <f t="shared" si="23"/>
        <v>2</v>
      </c>
      <c r="I166" s="157"/>
      <c r="J166" s="158" t="s">
        <v>484</v>
      </c>
      <c r="K166" s="190">
        <f t="shared" si="24"/>
        <v>53.2</v>
      </c>
      <c r="L166" s="105" t="s">
        <v>248</v>
      </c>
      <c r="M166" s="95">
        <v>5</v>
      </c>
      <c r="N166" s="106"/>
      <c r="O166" s="106"/>
      <c r="P166" s="106"/>
      <c r="Q166" s="106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</row>
    <row r="167" spans="1:98" s="10" customFormat="1" ht="14.25" customHeight="1">
      <c r="A167" s="95">
        <v>7</v>
      </c>
      <c r="B167" s="96">
        <v>113</v>
      </c>
      <c r="C167" s="97" t="s">
        <v>396</v>
      </c>
      <c r="D167" s="102">
        <v>1999</v>
      </c>
      <c r="E167" s="97" t="s">
        <v>63</v>
      </c>
      <c r="F167" s="96" t="str">
        <f t="shared" si="25"/>
        <v>53,7</v>
      </c>
      <c r="G167" s="159"/>
      <c r="H167" s="156">
        <f t="shared" si="23"/>
        <v>2</v>
      </c>
      <c r="I167" s="157"/>
      <c r="J167" s="158" t="s">
        <v>476</v>
      </c>
      <c r="K167" s="190">
        <f t="shared" si="24"/>
        <v>53.7</v>
      </c>
      <c r="L167" s="105" t="s">
        <v>245</v>
      </c>
      <c r="M167" s="95">
        <v>2</v>
      </c>
      <c r="N167" s="106"/>
      <c r="O167" s="106"/>
      <c r="P167" s="106"/>
      <c r="Q167" s="106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184"/>
      <c r="CJ167" s="184"/>
      <c r="CK167" s="184"/>
      <c r="CL167" s="184"/>
      <c r="CM167" s="184"/>
      <c r="CN167" s="184"/>
      <c r="CO167" s="184"/>
      <c r="CP167" s="184"/>
      <c r="CQ167" s="184"/>
      <c r="CR167" s="184"/>
      <c r="CS167" s="184"/>
      <c r="CT167" s="184"/>
    </row>
    <row r="168" spans="1:98" s="10" customFormat="1" ht="14.25" customHeight="1">
      <c r="A168" s="95">
        <v>8</v>
      </c>
      <c r="B168" s="96">
        <v>397</v>
      </c>
      <c r="C168" s="97" t="s">
        <v>191</v>
      </c>
      <c r="D168" s="102">
        <v>1999</v>
      </c>
      <c r="E168" s="159" t="s">
        <v>62</v>
      </c>
      <c r="F168" s="96" t="str">
        <f t="shared" si="25"/>
        <v>54,6</v>
      </c>
      <c r="G168" s="159"/>
      <c r="H168" s="156">
        <f t="shared" si="23"/>
        <v>2</v>
      </c>
      <c r="I168" s="157"/>
      <c r="J168" s="158" t="s">
        <v>477</v>
      </c>
      <c r="K168" s="190">
        <f t="shared" si="24"/>
        <v>54.6</v>
      </c>
      <c r="L168" s="105" t="s">
        <v>248</v>
      </c>
      <c r="M168" s="95">
        <v>3</v>
      </c>
      <c r="N168" s="106"/>
      <c r="O168" s="106"/>
      <c r="P168" s="106"/>
      <c r="Q168" s="106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  <c r="CF168" s="184"/>
      <c r="CG168" s="184"/>
      <c r="CH168" s="184"/>
      <c r="CI168" s="184"/>
      <c r="CJ168" s="184"/>
      <c r="CK168" s="184"/>
      <c r="CL168" s="184"/>
      <c r="CM168" s="184"/>
      <c r="CN168" s="184"/>
      <c r="CO168" s="184"/>
      <c r="CP168" s="184"/>
      <c r="CQ168" s="184"/>
      <c r="CR168" s="184"/>
      <c r="CS168" s="184"/>
      <c r="CT168" s="184"/>
    </row>
    <row r="169" spans="1:106" s="10" customFormat="1" ht="14.25" customHeight="1">
      <c r="A169" s="95">
        <v>9</v>
      </c>
      <c r="B169" s="96">
        <v>239</v>
      </c>
      <c r="C169" s="97" t="s">
        <v>447</v>
      </c>
      <c r="D169" s="102">
        <v>1998</v>
      </c>
      <c r="E169" s="97" t="s">
        <v>238</v>
      </c>
      <c r="F169" s="96" t="str">
        <f t="shared" si="25"/>
        <v>56,1</v>
      </c>
      <c r="G169" s="159"/>
      <c r="H169" s="156">
        <f t="shared" si="23"/>
        <v>3</v>
      </c>
      <c r="I169" s="157"/>
      <c r="J169" s="158" t="s">
        <v>478</v>
      </c>
      <c r="K169" s="190">
        <f t="shared" si="24"/>
        <v>56.1</v>
      </c>
      <c r="L169" s="105" t="s">
        <v>448</v>
      </c>
      <c r="M169" s="95">
        <v>4</v>
      </c>
      <c r="N169" s="106"/>
      <c r="O169" s="106"/>
      <c r="P169" s="106"/>
      <c r="Q169" s="106"/>
      <c r="R169" s="127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4"/>
      <c r="CL169" s="184"/>
      <c r="CM169" s="184"/>
      <c r="CN169" s="184"/>
      <c r="CO169" s="184"/>
      <c r="CP169" s="184"/>
      <c r="CQ169" s="184"/>
      <c r="CR169" s="184"/>
      <c r="CS169" s="184"/>
      <c r="CT169" s="184"/>
      <c r="CU169" s="127"/>
      <c r="CV169" s="127"/>
      <c r="CW169" s="127"/>
      <c r="CX169" s="127"/>
      <c r="CY169" s="127"/>
      <c r="CZ169" s="127"/>
      <c r="DA169" s="127"/>
      <c r="DB169" s="127"/>
    </row>
    <row r="170" spans="1:98" s="10" customFormat="1" ht="14.25" customHeight="1">
      <c r="A170" s="95">
        <v>10</v>
      </c>
      <c r="B170" s="96">
        <v>32</v>
      </c>
      <c r="C170" s="97" t="s">
        <v>395</v>
      </c>
      <c r="D170" s="102">
        <v>1999</v>
      </c>
      <c r="E170" s="97" t="s">
        <v>63</v>
      </c>
      <c r="F170" s="96" t="str">
        <f t="shared" si="25"/>
        <v>56,3</v>
      </c>
      <c r="G170" s="159"/>
      <c r="H170" s="156">
        <f t="shared" si="23"/>
        <v>3</v>
      </c>
      <c r="I170" s="157"/>
      <c r="J170" s="158" t="s">
        <v>479</v>
      </c>
      <c r="K170" s="190">
        <f t="shared" si="24"/>
        <v>56.3</v>
      </c>
      <c r="L170" s="105" t="s">
        <v>340</v>
      </c>
      <c r="M170" s="95">
        <v>5</v>
      </c>
      <c r="N170" s="106"/>
      <c r="O170" s="106"/>
      <c r="P170" s="106"/>
      <c r="Q170" s="106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  <c r="CE170" s="184"/>
      <c r="CF170" s="184"/>
      <c r="CG170" s="184"/>
      <c r="CH170" s="184"/>
      <c r="CI170" s="184"/>
      <c r="CJ170" s="184"/>
      <c r="CK170" s="184"/>
      <c r="CL170" s="184"/>
      <c r="CM170" s="184"/>
      <c r="CN170" s="184"/>
      <c r="CO170" s="184"/>
      <c r="CP170" s="184"/>
      <c r="CQ170" s="184"/>
      <c r="CR170" s="184"/>
      <c r="CS170" s="184"/>
      <c r="CT170" s="184"/>
    </row>
    <row r="171" spans="1:98" s="10" customFormat="1" ht="14.25" customHeight="1" hidden="1">
      <c r="A171" s="95"/>
      <c r="B171" s="156">
        <v>366</v>
      </c>
      <c r="C171" s="97" t="s">
        <v>397</v>
      </c>
      <c r="D171" s="102">
        <v>1998</v>
      </c>
      <c r="E171" s="106" t="s">
        <v>71</v>
      </c>
      <c r="F171" s="96" t="str">
        <f t="shared" si="25"/>
        <v>н.я.</v>
      </c>
      <c r="G171" s="159"/>
      <c r="H171" s="156"/>
      <c r="I171" s="157"/>
      <c r="J171" s="158" t="s">
        <v>485</v>
      </c>
      <c r="K171" s="190" t="e">
        <f t="shared" si="24"/>
        <v>#VALUE!</v>
      </c>
      <c r="L171" s="97" t="s">
        <v>398</v>
      </c>
      <c r="M171" s="95"/>
      <c r="N171" s="106"/>
      <c r="O171" s="106"/>
      <c r="P171" s="106"/>
      <c r="Q171" s="106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</row>
    <row r="172" spans="1:98" s="10" customFormat="1" ht="14.25" customHeight="1" hidden="1">
      <c r="A172" s="95"/>
      <c r="B172" s="96">
        <v>248</v>
      </c>
      <c r="C172" s="97" t="s">
        <v>185</v>
      </c>
      <c r="D172" s="102">
        <v>1999</v>
      </c>
      <c r="E172" s="97" t="s">
        <v>63</v>
      </c>
      <c r="F172" s="96" t="str">
        <f t="shared" si="25"/>
        <v>н.я.</v>
      </c>
      <c r="G172" s="159"/>
      <c r="H172" s="156"/>
      <c r="I172" s="157"/>
      <c r="J172" s="158" t="s">
        <v>485</v>
      </c>
      <c r="K172" s="190" t="e">
        <f t="shared" si="24"/>
        <v>#VALUE!</v>
      </c>
      <c r="L172" s="105" t="s">
        <v>340</v>
      </c>
      <c r="M172" s="95"/>
      <c r="N172" s="106"/>
      <c r="O172" s="106"/>
      <c r="P172" s="106"/>
      <c r="Q172" s="106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</row>
    <row r="173" spans="1:17" ht="15.75" customHeight="1">
      <c r="A173" s="224" t="s">
        <v>92</v>
      </c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</row>
    <row r="174" spans="1:17" ht="15.75" customHeight="1">
      <c r="A174" s="225" t="s">
        <v>52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</row>
    <row r="175" spans="1:17" ht="25.5" customHeight="1">
      <c r="A175" s="42" t="s">
        <v>1</v>
      </c>
      <c r="B175" s="43" t="s">
        <v>11</v>
      </c>
      <c r="C175" s="42" t="s">
        <v>2</v>
      </c>
      <c r="D175" s="165" t="s">
        <v>3</v>
      </c>
      <c r="E175" s="42" t="s">
        <v>4</v>
      </c>
      <c r="F175" s="62" t="s">
        <v>5</v>
      </c>
      <c r="G175" s="68" t="s">
        <v>6</v>
      </c>
      <c r="H175" s="42" t="s">
        <v>15</v>
      </c>
      <c r="I175" s="62" t="s">
        <v>53</v>
      </c>
      <c r="J175" s="42" t="s">
        <v>20</v>
      </c>
      <c r="K175" s="62"/>
      <c r="L175" s="42" t="s">
        <v>8</v>
      </c>
      <c r="M175" s="229" t="s">
        <v>9</v>
      </c>
      <c r="N175" s="229"/>
      <c r="O175" s="229"/>
      <c r="P175" s="132" t="s">
        <v>10</v>
      </c>
      <c r="Q175" s="133" t="s">
        <v>1</v>
      </c>
    </row>
    <row r="176" spans="1:98" s="10" customFormat="1" ht="14.25" customHeight="1">
      <c r="A176" s="95">
        <v>1</v>
      </c>
      <c r="B176" s="96">
        <v>14</v>
      </c>
      <c r="C176" s="97" t="s">
        <v>219</v>
      </c>
      <c r="D176" s="102">
        <v>1994</v>
      </c>
      <c r="E176" s="97" t="s">
        <v>62</v>
      </c>
      <c r="F176" s="96" t="str">
        <f>CONCATENATE(I176,"",J176)</f>
        <v>48,9</v>
      </c>
      <c r="G176" s="159"/>
      <c r="H176" s="156" t="str">
        <f aca="true" t="shared" si="26" ref="H176:H193">LOOKUP(K176,$AV$2:$BD$2,$AV$1:$BD$1)</f>
        <v>КМС</v>
      </c>
      <c r="I176" s="157"/>
      <c r="J176" s="158" t="s">
        <v>486</v>
      </c>
      <c r="K176" s="190">
        <f aca="true" t="shared" si="27" ref="K176:K195">((I176*100)+J176)</f>
        <v>48.9</v>
      </c>
      <c r="L176" s="105" t="s">
        <v>394</v>
      </c>
      <c r="M176" s="95">
        <v>1</v>
      </c>
      <c r="N176" s="106"/>
      <c r="O176" s="106"/>
      <c r="P176" s="106"/>
      <c r="Q176" s="106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</row>
    <row r="177" spans="1:98" s="10" customFormat="1" ht="14.25" customHeight="1">
      <c r="A177" s="95">
        <v>2</v>
      </c>
      <c r="B177" s="96">
        <v>110</v>
      </c>
      <c r="C177" s="97" t="s">
        <v>209</v>
      </c>
      <c r="D177" s="102">
        <v>1995</v>
      </c>
      <c r="E177" s="97" t="s">
        <v>63</v>
      </c>
      <c r="F177" s="96" t="str">
        <f aca="true" t="shared" si="28" ref="F177:F189">CONCATENATE(I177,"",J177)</f>
        <v>49,0</v>
      </c>
      <c r="G177" s="159"/>
      <c r="H177" s="156" t="str">
        <f t="shared" si="26"/>
        <v>КМС</v>
      </c>
      <c r="I177" s="157"/>
      <c r="J177" s="158" t="s">
        <v>487</v>
      </c>
      <c r="K177" s="190">
        <f t="shared" si="27"/>
        <v>49</v>
      </c>
      <c r="L177" s="105" t="s">
        <v>245</v>
      </c>
      <c r="M177" s="95">
        <v>2</v>
      </c>
      <c r="N177" s="106"/>
      <c r="O177" s="106"/>
      <c r="P177" s="106"/>
      <c r="Q177" s="106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</row>
    <row r="178" spans="1:98" s="10" customFormat="1" ht="14.25" customHeight="1">
      <c r="A178" s="95">
        <v>3</v>
      </c>
      <c r="B178" s="96">
        <v>620</v>
      </c>
      <c r="C178" s="97" t="s">
        <v>402</v>
      </c>
      <c r="D178" s="102">
        <v>1995</v>
      </c>
      <c r="E178" s="97" t="s">
        <v>62</v>
      </c>
      <c r="F178" s="96" t="str">
        <f t="shared" si="28"/>
        <v>49,3</v>
      </c>
      <c r="G178" s="159"/>
      <c r="H178" s="156" t="str">
        <f t="shared" si="26"/>
        <v>КМС</v>
      </c>
      <c r="I178" s="157"/>
      <c r="J178" s="158" t="s">
        <v>480</v>
      </c>
      <c r="K178" s="190">
        <f t="shared" si="27"/>
        <v>49.3</v>
      </c>
      <c r="L178" s="105" t="s">
        <v>394</v>
      </c>
      <c r="M178" s="95">
        <v>3</v>
      </c>
      <c r="N178" s="106"/>
      <c r="O178" s="106"/>
      <c r="P178" s="106"/>
      <c r="Q178" s="106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</row>
    <row r="179" spans="1:98" s="10" customFormat="1" ht="14.25" customHeight="1">
      <c r="A179" s="95">
        <v>4</v>
      </c>
      <c r="B179" s="96">
        <v>664</v>
      </c>
      <c r="C179" s="97" t="s">
        <v>401</v>
      </c>
      <c r="D179" s="102">
        <v>1997</v>
      </c>
      <c r="E179" s="97" t="s">
        <v>63</v>
      </c>
      <c r="F179" s="96" t="str">
        <f t="shared" si="28"/>
        <v>49,4</v>
      </c>
      <c r="G179" s="159"/>
      <c r="H179" s="156" t="str">
        <f t="shared" si="26"/>
        <v>КМС</v>
      </c>
      <c r="I179" s="157"/>
      <c r="J179" s="158" t="s">
        <v>488</v>
      </c>
      <c r="K179" s="190">
        <f t="shared" si="27"/>
        <v>49.4</v>
      </c>
      <c r="L179" s="105" t="s">
        <v>226</v>
      </c>
      <c r="M179" s="95">
        <v>4</v>
      </c>
      <c r="N179" s="106"/>
      <c r="O179" s="106"/>
      <c r="P179" s="106"/>
      <c r="Q179" s="106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</row>
    <row r="180" spans="1:98" s="10" customFormat="1" ht="14.25" customHeight="1">
      <c r="A180" s="95">
        <v>5</v>
      </c>
      <c r="B180" s="96">
        <v>627</v>
      </c>
      <c r="C180" s="97" t="s">
        <v>400</v>
      </c>
      <c r="D180" s="102">
        <v>1989</v>
      </c>
      <c r="E180" s="97" t="s">
        <v>151</v>
      </c>
      <c r="F180" s="96" t="str">
        <f t="shared" si="28"/>
        <v>50,3</v>
      </c>
      <c r="G180" s="159"/>
      <c r="H180" s="156">
        <f t="shared" si="26"/>
        <v>1</v>
      </c>
      <c r="I180" s="157"/>
      <c r="J180" s="158" t="s">
        <v>489</v>
      </c>
      <c r="K180" s="190">
        <f t="shared" si="27"/>
        <v>50.3</v>
      </c>
      <c r="L180" s="105" t="s">
        <v>345</v>
      </c>
      <c r="M180" s="95">
        <v>5</v>
      </c>
      <c r="N180" s="106"/>
      <c r="O180" s="106"/>
      <c r="P180" s="106"/>
      <c r="Q180" s="106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</row>
    <row r="181" spans="1:98" s="10" customFormat="1" ht="14.25" customHeight="1">
      <c r="A181" s="95">
        <v>6</v>
      </c>
      <c r="B181" s="96">
        <v>61</v>
      </c>
      <c r="C181" s="97" t="s">
        <v>407</v>
      </c>
      <c r="D181" s="102">
        <v>1997</v>
      </c>
      <c r="E181" s="97" t="s">
        <v>63</v>
      </c>
      <c r="F181" s="96" t="str">
        <f t="shared" si="28"/>
        <v>52,0</v>
      </c>
      <c r="G181" s="159"/>
      <c r="H181" s="156">
        <f t="shared" si="26"/>
        <v>1</v>
      </c>
      <c r="I181" s="157"/>
      <c r="J181" s="158" t="s">
        <v>490</v>
      </c>
      <c r="K181" s="190">
        <f t="shared" si="27"/>
        <v>52</v>
      </c>
      <c r="L181" s="105" t="s">
        <v>250</v>
      </c>
      <c r="M181" s="95">
        <v>1</v>
      </c>
      <c r="N181" s="106"/>
      <c r="O181" s="106"/>
      <c r="P181" s="106"/>
      <c r="Q181" s="106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</row>
    <row r="182" spans="1:98" s="10" customFormat="1" ht="14.25" customHeight="1">
      <c r="A182" s="95">
        <v>7</v>
      </c>
      <c r="B182" s="96">
        <v>206</v>
      </c>
      <c r="C182" s="97" t="s">
        <v>408</v>
      </c>
      <c r="D182" s="102">
        <v>2001</v>
      </c>
      <c r="E182" s="97" t="s">
        <v>64</v>
      </c>
      <c r="F182" s="96" t="str">
        <f t="shared" si="28"/>
        <v>52,3</v>
      </c>
      <c r="G182" s="159"/>
      <c r="H182" s="156">
        <f t="shared" si="26"/>
        <v>2</v>
      </c>
      <c r="I182" s="157"/>
      <c r="J182" s="158" t="s">
        <v>491</v>
      </c>
      <c r="K182" s="190">
        <f t="shared" si="27"/>
        <v>52.3</v>
      </c>
      <c r="L182" s="105" t="s">
        <v>409</v>
      </c>
      <c r="M182" s="95">
        <v>2</v>
      </c>
      <c r="N182" s="106"/>
      <c r="O182" s="106"/>
      <c r="P182" s="106"/>
      <c r="Q182" s="106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</row>
    <row r="183" spans="1:98" s="10" customFormat="1" ht="14.25" customHeight="1">
      <c r="A183" s="95">
        <v>8</v>
      </c>
      <c r="B183" s="96">
        <v>57</v>
      </c>
      <c r="C183" s="97" t="s">
        <v>223</v>
      </c>
      <c r="D183" s="102">
        <v>1996</v>
      </c>
      <c r="E183" s="97" t="s">
        <v>346</v>
      </c>
      <c r="F183" s="96" t="str">
        <f t="shared" si="28"/>
        <v>53,4</v>
      </c>
      <c r="G183" s="159"/>
      <c r="H183" s="156">
        <f t="shared" si="26"/>
        <v>2</v>
      </c>
      <c r="I183" s="157"/>
      <c r="J183" s="158" t="s">
        <v>492</v>
      </c>
      <c r="K183" s="190">
        <f t="shared" si="27"/>
        <v>53.4</v>
      </c>
      <c r="L183" s="105" t="s">
        <v>280</v>
      </c>
      <c r="M183" s="95">
        <v>3</v>
      </c>
      <c r="N183" s="106"/>
      <c r="O183" s="106"/>
      <c r="P183" s="106"/>
      <c r="Q183" s="106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</row>
    <row r="184" spans="1:98" s="10" customFormat="1" ht="14.25" customHeight="1">
      <c r="A184" s="95">
        <v>9</v>
      </c>
      <c r="B184" s="96">
        <v>173</v>
      </c>
      <c r="C184" s="97" t="s">
        <v>405</v>
      </c>
      <c r="D184" s="102">
        <v>2001</v>
      </c>
      <c r="E184" s="97" t="s">
        <v>169</v>
      </c>
      <c r="F184" s="96" t="str">
        <f t="shared" si="28"/>
        <v>54,6</v>
      </c>
      <c r="G184" s="159"/>
      <c r="H184" s="156">
        <f t="shared" si="26"/>
        <v>2</v>
      </c>
      <c r="I184" s="157"/>
      <c r="J184" s="158" t="s">
        <v>477</v>
      </c>
      <c r="K184" s="190">
        <f t="shared" si="27"/>
        <v>54.6</v>
      </c>
      <c r="L184" s="97" t="s">
        <v>406</v>
      </c>
      <c r="M184" s="95">
        <v>4</v>
      </c>
      <c r="N184" s="106"/>
      <c r="O184" s="106"/>
      <c r="P184" s="106"/>
      <c r="Q184" s="106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</row>
    <row r="185" spans="1:98" s="10" customFormat="1" ht="14.25" customHeight="1">
      <c r="A185" s="95">
        <v>10</v>
      </c>
      <c r="B185" s="96">
        <v>38</v>
      </c>
      <c r="C185" s="97" t="s">
        <v>426</v>
      </c>
      <c r="D185" s="102">
        <v>2000</v>
      </c>
      <c r="E185" s="97" t="s">
        <v>62</v>
      </c>
      <c r="F185" s="96" t="str">
        <f t="shared" si="28"/>
        <v>55,1</v>
      </c>
      <c r="G185" s="159"/>
      <c r="H185" s="156">
        <f t="shared" si="26"/>
        <v>2</v>
      </c>
      <c r="I185" s="157"/>
      <c r="J185" s="158" t="s">
        <v>493</v>
      </c>
      <c r="K185" s="190">
        <f t="shared" si="27"/>
        <v>55.1</v>
      </c>
      <c r="L185" s="105"/>
      <c r="M185" s="95">
        <v>5</v>
      </c>
      <c r="N185" s="106"/>
      <c r="O185" s="106"/>
      <c r="P185" s="106"/>
      <c r="Q185" s="106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</row>
    <row r="186" spans="1:98" s="10" customFormat="1" ht="14.25" customHeight="1">
      <c r="A186" s="95">
        <v>11</v>
      </c>
      <c r="B186" s="96">
        <v>141</v>
      </c>
      <c r="C186" s="97" t="s">
        <v>403</v>
      </c>
      <c r="D186" s="102">
        <v>2001</v>
      </c>
      <c r="E186" s="97" t="s">
        <v>169</v>
      </c>
      <c r="F186" s="96" t="str">
        <f t="shared" si="28"/>
        <v>55,9</v>
      </c>
      <c r="G186" s="159"/>
      <c r="H186" s="156">
        <f t="shared" si="26"/>
        <v>2</v>
      </c>
      <c r="I186" s="157"/>
      <c r="J186" s="158" t="s">
        <v>494</v>
      </c>
      <c r="K186" s="190">
        <f t="shared" si="27"/>
        <v>55.9</v>
      </c>
      <c r="L186" s="97" t="s">
        <v>404</v>
      </c>
      <c r="M186" s="95">
        <v>6</v>
      </c>
      <c r="N186" s="106"/>
      <c r="O186" s="106"/>
      <c r="P186" s="106"/>
      <c r="Q186" s="106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</row>
    <row r="187" spans="1:106" s="10" customFormat="1" ht="14.25" customHeight="1">
      <c r="A187" s="95">
        <v>12</v>
      </c>
      <c r="B187" s="96">
        <v>215</v>
      </c>
      <c r="C187" s="97" t="s">
        <v>410</v>
      </c>
      <c r="D187" s="102">
        <v>2001</v>
      </c>
      <c r="E187" s="97" t="s">
        <v>63</v>
      </c>
      <c r="F187" s="96" t="str">
        <f t="shared" si="28"/>
        <v>57,2</v>
      </c>
      <c r="G187" s="159"/>
      <c r="H187" s="156">
        <f t="shared" si="26"/>
        <v>3</v>
      </c>
      <c r="I187" s="157"/>
      <c r="J187" s="158" t="s">
        <v>495</v>
      </c>
      <c r="K187" s="190">
        <f t="shared" si="27"/>
        <v>57.2</v>
      </c>
      <c r="L187" s="97" t="s">
        <v>411</v>
      </c>
      <c r="M187" s="95">
        <v>1</v>
      </c>
      <c r="N187" s="106"/>
      <c r="O187" s="106"/>
      <c r="P187" s="106"/>
      <c r="Q187" s="106"/>
      <c r="R187" s="12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127"/>
      <c r="CV187" s="127"/>
      <c r="CW187" s="127"/>
      <c r="CX187" s="127"/>
      <c r="CY187" s="127"/>
      <c r="CZ187" s="127"/>
      <c r="DA187" s="127"/>
      <c r="DB187" s="127"/>
    </row>
    <row r="188" spans="1:98" s="10" customFormat="1" ht="14.25" customHeight="1">
      <c r="A188" s="95">
        <v>13</v>
      </c>
      <c r="B188" s="96">
        <v>7</v>
      </c>
      <c r="C188" s="97" t="s">
        <v>413</v>
      </c>
      <c r="D188" s="102">
        <v>2002</v>
      </c>
      <c r="E188" s="97" t="s">
        <v>62</v>
      </c>
      <c r="F188" s="96" t="str">
        <f t="shared" si="28"/>
        <v>59,4</v>
      </c>
      <c r="G188" s="159"/>
      <c r="H188" s="156">
        <f t="shared" si="26"/>
        <v>3</v>
      </c>
      <c r="I188" s="157"/>
      <c r="J188" s="158" t="s">
        <v>463</v>
      </c>
      <c r="K188" s="190">
        <f t="shared" si="27"/>
        <v>59.4</v>
      </c>
      <c r="L188" s="105" t="s">
        <v>269</v>
      </c>
      <c r="M188" s="95">
        <v>2</v>
      </c>
      <c r="N188" s="106"/>
      <c r="O188" s="106"/>
      <c r="P188" s="106"/>
      <c r="Q188" s="106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</row>
    <row r="189" spans="1:98" s="10" customFormat="1" ht="14.25" customHeight="1">
      <c r="A189" s="95">
        <v>14</v>
      </c>
      <c r="B189" s="96">
        <v>104</v>
      </c>
      <c r="C189" s="97" t="s">
        <v>412</v>
      </c>
      <c r="D189" s="102">
        <v>2000</v>
      </c>
      <c r="E189" s="159" t="s">
        <v>62</v>
      </c>
      <c r="F189" s="96" t="str">
        <f t="shared" si="28"/>
        <v>59,5</v>
      </c>
      <c r="G189" s="159"/>
      <c r="H189" s="156">
        <f t="shared" si="26"/>
        <v>3</v>
      </c>
      <c r="I189" s="157"/>
      <c r="J189" s="158" t="s">
        <v>499</v>
      </c>
      <c r="K189" s="190">
        <f t="shared" si="27"/>
        <v>59.5</v>
      </c>
      <c r="L189" s="105" t="s">
        <v>248</v>
      </c>
      <c r="M189" s="95">
        <v>3</v>
      </c>
      <c r="N189" s="106"/>
      <c r="O189" s="106"/>
      <c r="P189" s="106"/>
      <c r="Q189" s="106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</row>
    <row r="190" spans="1:106" s="21" customFormat="1" ht="14.25" customHeight="1">
      <c r="A190" s="95">
        <v>15</v>
      </c>
      <c r="B190" s="96">
        <v>237</v>
      </c>
      <c r="C190" s="97" t="s">
        <v>414</v>
      </c>
      <c r="D190" s="102">
        <v>2002</v>
      </c>
      <c r="E190" s="97" t="s">
        <v>64</v>
      </c>
      <c r="F190" s="96" t="str">
        <f>CONCATENATE(I190,":",J190)</f>
        <v>1:01,0</v>
      </c>
      <c r="G190" s="159"/>
      <c r="H190" s="156" t="str">
        <f t="shared" si="26"/>
        <v>1ю</v>
      </c>
      <c r="I190" s="157">
        <v>1</v>
      </c>
      <c r="J190" s="158" t="s">
        <v>465</v>
      </c>
      <c r="K190" s="190">
        <f t="shared" si="27"/>
        <v>101</v>
      </c>
      <c r="L190" s="105" t="s">
        <v>415</v>
      </c>
      <c r="M190" s="95">
        <v>4</v>
      </c>
      <c r="N190" s="106"/>
      <c r="O190" s="106"/>
      <c r="P190" s="106"/>
      <c r="Q190" s="106"/>
      <c r="R190" s="10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10"/>
      <c r="CV190" s="10"/>
      <c r="CW190" s="10"/>
      <c r="CX190" s="10"/>
      <c r="CY190" s="10"/>
      <c r="CZ190" s="10"/>
      <c r="DA190" s="10"/>
      <c r="DB190" s="10"/>
    </row>
    <row r="191" spans="1:106" s="45" customFormat="1" ht="14.25" customHeight="1">
      <c r="A191" s="95">
        <v>16</v>
      </c>
      <c r="B191" s="96">
        <v>104</v>
      </c>
      <c r="C191" s="97" t="s">
        <v>217</v>
      </c>
      <c r="D191" s="102">
        <v>2003</v>
      </c>
      <c r="E191" s="97" t="s">
        <v>63</v>
      </c>
      <c r="F191" s="96" t="str">
        <f>CONCATENATE(I191,":",J191)</f>
        <v>1:03,7</v>
      </c>
      <c r="G191" s="159"/>
      <c r="H191" s="156" t="str">
        <f t="shared" si="26"/>
        <v>1ю</v>
      </c>
      <c r="I191" s="157">
        <v>1</v>
      </c>
      <c r="J191" s="158" t="s">
        <v>496</v>
      </c>
      <c r="K191" s="190">
        <f t="shared" si="27"/>
        <v>103.7</v>
      </c>
      <c r="L191" s="105" t="s">
        <v>292</v>
      </c>
      <c r="M191" s="95">
        <v>5</v>
      </c>
      <c r="N191" s="106"/>
      <c r="O191" s="106"/>
      <c r="P191" s="106"/>
      <c r="Q191" s="106"/>
      <c r="R191" s="10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10"/>
      <c r="CV191" s="10"/>
      <c r="CW191" s="10"/>
      <c r="CX191" s="10"/>
      <c r="CY191" s="10"/>
      <c r="CZ191" s="10"/>
      <c r="DA191" s="10"/>
      <c r="DB191" s="10"/>
    </row>
    <row r="192" spans="1:98" s="10" customFormat="1" ht="14.25" customHeight="1">
      <c r="A192" s="95">
        <v>17</v>
      </c>
      <c r="B192" s="96">
        <v>12</v>
      </c>
      <c r="C192" s="97" t="s">
        <v>416</v>
      </c>
      <c r="D192" s="102">
        <v>2003</v>
      </c>
      <c r="E192" s="97" t="s">
        <v>63</v>
      </c>
      <c r="F192" s="96" t="str">
        <f>CONCATENATE(I192,":",J192)</f>
        <v>1:10,8</v>
      </c>
      <c r="G192" s="159"/>
      <c r="H192" s="156" t="str">
        <f t="shared" si="26"/>
        <v>3ю</v>
      </c>
      <c r="I192" s="157">
        <v>1</v>
      </c>
      <c r="J192" s="158" t="s">
        <v>498</v>
      </c>
      <c r="K192" s="190">
        <f t="shared" si="27"/>
        <v>110.8</v>
      </c>
      <c r="L192" s="105" t="s">
        <v>226</v>
      </c>
      <c r="M192" s="95">
        <v>6</v>
      </c>
      <c r="N192" s="106"/>
      <c r="O192" s="106"/>
      <c r="P192" s="106"/>
      <c r="Q192" s="106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</row>
    <row r="193" spans="1:106" s="127" customFormat="1" ht="14.25" customHeight="1">
      <c r="A193" s="95">
        <v>18</v>
      </c>
      <c r="B193" s="96">
        <v>78</v>
      </c>
      <c r="C193" s="97" t="s">
        <v>435</v>
      </c>
      <c r="D193" s="102">
        <v>2004</v>
      </c>
      <c r="E193" s="97"/>
      <c r="F193" s="96" t="str">
        <f>CONCATENATE(I193,":",J193)</f>
        <v>1:14,5</v>
      </c>
      <c r="G193" s="159"/>
      <c r="H193" s="156" t="str">
        <f t="shared" si="26"/>
        <v>3ю</v>
      </c>
      <c r="I193" s="157">
        <v>1</v>
      </c>
      <c r="J193" s="158" t="s">
        <v>497</v>
      </c>
      <c r="K193" s="190">
        <f t="shared" si="27"/>
        <v>114.5</v>
      </c>
      <c r="L193" s="105"/>
      <c r="M193" s="95">
        <v>7</v>
      </c>
      <c r="N193" s="106"/>
      <c r="O193" s="106"/>
      <c r="P193" s="106"/>
      <c r="Q193" s="106"/>
      <c r="R193" s="45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45"/>
      <c r="CV193" s="45"/>
      <c r="CW193" s="45"/>
      <c r="CX193" s="45"/>
      <c r="CY193" s="45"/>
      <c r="CZ193" s="45"/>
      <c r="DA193" s="45"/>
      <c r="DB193" s="45"/>
    </row>
    <row r="194" spans="1:106" s="10" customFormat="1" ht="14.25" customHeight="1" hidden="1">
      <c r="A194" s="95"/>
      <c r="B194" s="96">
        <v>553</v>
      </c>
      <c r="C194" s="97" t="s">
        <v>399</v>
      </c>
      <c r="D194" s="102">
        <v>1997</v>
      </c>
      <c r="E194" s="97" t="s">
        <v>63</v>
      </c>
      <c r="F194" s="96" t="str">
        <f>CONCATENATE(I194,"",J194)</f>
        <v>н.я.</v>
      </c>
      <c r="G194" s="159"/>
      <c r="H194" s="156"/>
      <c r="I194" s="157"/>
      <c r="J194" s="158" t="s">
        <v>485</v>
      </c>
      <c r="K194" s="190" t="e">
        <f t="shared" si="27"/>
        <v>#VALUE!</v>
      </c>
      <c r="L194" s="105" t="s">
        <v>226</v>
      </c>
      <c r="M194" s="95"/>
      <c r="N194" s="106"/>
      <c r="O194" s="106"/>
      <c r="P194" s="106"/>
      <c r="Q194" s="106"/>
      <c r="R194" s="127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127"/>
      <c r="CV194" s="127"/>
      <c r="CW194" s="127"/>
      <c r="CX194" s="127"/>
      <c r="CY194" s="127"/>
      <c r="CZ194" s="127"/>
      <c r="DA194" s="127"/>
      <c r="DB194" s="127"/>
    </row>
    <row r="195" spans="1:98" s="10" customFormat="1" ht="14.25" customHeight="1" hidden="1">
      <c r="A195" s="95"/>
      <c r="B195" s="96">
        <v>265</v>
      </c>
      <c r="C195" s="97" t="s">
        <v>218</v>
      </c>
      <c r="D195" s="102">
        <v>2001</v>
      </c>
      <c r="E195" s="97" t="s">
        <v>62</v>
      </c>
      <c r="F195" s="96" t="str">
        <f>CONCATENATE(I195,"",J195)</f>
        <v>н.я.</v>
      </c>
      <c r="G195" s="159"/>
      <c r="H195" s="156"/>
      <c r="I195" s="157"/>
      <c r="J195" s="158" t="s">
        <v>485</v>
      </c>
      <c r="K195" s="190" t="e">
        <f t="shared" si="27"/>
        <v>#VALUE!</v>
      </c>
      <c r="L195" s="105" t="s">
        <v>269</v>
      </c>
      <c r="M195" s="95"/>
      <c r="N195" s="106"/>
      <c r="O195" s="106"/>
      <c r="P195" s="106"/>
      <c r="Q195" s="106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</row>
    <row r="196" spans="1:98" s="38" customFormat="1" ht="15.75" customHeight="1">
      <c r="A196" s="226" t="s">
        <v>93</v>
      </c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</row>
    <row r="197" spans="1:98" s="38" customFormat="1" ht="15.75" customHeight="1">
      <c r="A197" s="227" t="s">
        <v>29</v>
      </c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</row>
    <row r="198" spans="1:98" s="45" customFormat="1" ht="26.25" customHeight="1">
      <c r="A198" s="42" t="s">
        <v>1</v>
      </c>
      <c r="B198" s="42" t="s">
        <v>11</v>
      </c>
      <c r="C198" s="42" t="s">
        <v>2</v>
      </c>
      <c r="D198" s="149" t="s">
        <v>3</v>
      </c>
      <c r="E198" s="181"/>
      <c r="F198" s="182" t="s">
        <v>5</v>
      </c>
      <c r="G198" s="181"/>
      <c r="H198" s="182" t="s">
        <v>7</v>
      </c>
      <c r="I198" s="182" t="s">
        <v>21</v>
      </c>
      <c r="J198" s="182" t="s">
        <v>20</v>
      </c>
      <c r="K198" s="62"/>
      <c r="L198" s="42" t="s">
        <v>8</v>
      </c>
      <c r="M198" s="233" t="s">
        <v>45</v>
      </c>
      <c r="N198" s="234"/>
      <c r="O198" s="235"/>
      <c r="P198" s="132" t="s">
        <v>10</v>
      </c>
      <c r="Q198" s="133" t="s">
        <v>1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</row>
    <row r="199" spans="1:98" s="161" customFormat="1" ht="16.5" customHeight="1">
      <c r="A199" s="99">
        <v>1</v>
      </c>
      <c r="B199" s="156">
        <v>464</v>
      </c>
      <c r="C199" s="97" t="s">
        <v>442</v>
      </c>
      <c r="D199" s="102">
        <v>1999</v>
      </c>
      <c r="E199" s="159" t="s">
        <v>63</v>
      </c>
      <c r="F199" s="96" t="str">
        <f>CONCATENATE(I199,":",J199)</f>
        <v>1:57,1</v>
      </c>
      <c r="G199" s="159"/>
      <c r="H199" s="156">
        <f>LOOKUP(K199,$BF$2:$BO$2,$BF$1:$BO$1)</f>
        <v>1</v>
      </c>
      <c r="I199" s="157">
        <v>1</v>
      </c>
      <c r="J199" s="158" t="s">
        <v>531</v>
      </c>
      <c r="K199" s="190">
        <f>((I199*100)+J199)</f>
        <v>157.1</v>
      </c>
      <c r="L199" s="114" t="s">
        <v>184</v>
      </c>
      <c r="M199" s="156"/>
      <c r="N199" s="159"/>
      <c r="O199" s="159"/>
      <c r="P199" s="159"/>
      <c r="Q199" s="159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</row>
    <row r="200" spans="1:98" s="161" customFormat="1" ht="16.5" customHeight="1">
      <c r="A200" s="99">
        <v>2</v>
      </c>
      <c r="B200" s="156">
        <v>187</v>
      </c>
      <c r="C200" s="97" t="s">
        <v>422</v>
      </c>
      <c r="D200" s="102">
        <v>1998</v>
      </c>
      <c r="E200" s="159" t="s">
        <v>62</v>
      </c>
      <c r="F200" s="96" t="str">
        <f>CONCATENATE(I200,":",J200)</f>
        <v>1:57,7</v>
      </c>
      <c r="G200" s="159"/>
      <c r="H200" s="156">
        <f>LOOKUP(K200,$BF$2:$BO$2,$BF$1:$BO$1)</f>
        <v>1</v>
      </c>
      <c r="I200" s="157">
        <v>1</v>
      </c>
      <c r="J200" s="158" t="s">
        <v>532</v>
      </c>
      <c r="K200" s="190">
        <f>((I200*100)+J200)</f>
        <v>157.7</v>
      </c>
      <c r="L200" s="97" t="s">
        <v>423</v>
      </c>
      <c r="M200" s="156"/>
      <c r="N200" s="159"/>
      <c r="O200" s="159"/>
      <c r="P200" s="159"/>
      <c r="Q200" s="159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</row>
    <row r="201" spans="1:98" s="161" customFormat="1" ht="16.5" customHeight="1">
      <c r="A201" s="99">
        <v>3</v>
      </c>
      <c r="B201" s="156">
        <v>301</v>
      </c>
      <c r="C201" s="97" t="s">
        <v>393</v>
      </c>
      <c r="D201" s="102">
        <v>1999</v>
      </c>
      <c r="E201" s="159" t="s">
        <v>169</v>
      </c>
      <c r="F201" s="96" t="str">
        <f>CONCATENATE(I201,":",J201)</f>
        <v>2:01,4</v>
      </c>
      <c r="G201" s="159"/>
      <c r="H201" s="156">
        <f>LOOKUP(K201,$BF$2:$BO$2,$BF$1:$BO$1)</f>
        <v>2</v>
      </c>
      <c r="I201" s="157">
        <v>2</v>
      </c>
      <c r="J201" s="158" t="s">
        <v>533</v>
      </c>
      <c r="K201" s="190">
        <f>((I201*100)+J201)</f>
        <v>201.4</v>
      </c>
      <c r="L201" s="97" t="s">
        <v>394</v>
      </c>
      <c r="M201" s="156"/>
      <c r="N201" s="159"/>
      <c r="O201" s="159"/>
      <c r="P201" s="159"/>
      <c r="Q201" s="159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</row>
    <row r="202" spans="1:98" s="38" customFormat="1" ht="15.75" customHeight="1">
      <c r="A202" s="226" t="s">
        <v>92</v>
      </c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</row>
    <row r="203" spans="1:98" s="38" customFormat="1" ht="15.75" customHeight="1">
      <c r="A203" s="227" t="s">
        <v>29</v>
      </c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</row>
    <row r="204" spans="1:98" s="45" customFormat="1" ht="26.25" customHeight="1">
      <c r="A204" s="42" t="s">
        <v>1</v>
      </c>
      <c r="B204" s="42" t="s">
        <v>11</v>
      </c>
      <c r="C204" s="42" t="s">
        <v>2</v>
      </c>
      <c r="D204" s="149" t="s">
        <v>3</v>
      </c>
      <c r="E204" s="181"/>
      <c r="F204" s="182" t="s">
        <v>5</v>
      </c>
      <c r="G204" s="181"/>
      <c r="H204" s="182" t="s">
        <v>7</v>
      </c>
      <c r="I204" s="182" t="s">
        <v>21</v>
      </c>
      <c r="J204" s="182" t="s">
        <v>20</v>
      </c>
      <c r="K204" s="62"/>
      <c r="L204" s="42" t="s">
        <v>8</v>
      </c>
      <c r="M204" s="233" t="s">
        <v>45</v>
      </c>
      <c r="N204" s="234"/>
      <c r="O204" s="235"/>
      <c r="P204" s="132" t="s">
        <v>10</v>
      </c>
      <c r="Q204" s="133" t="s">
        <v>1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</row>
    <row r="205" spans="1:98" s="161" customFormat="1" ht="16.5" customHeight="1">
      <c r="A205" s="99">
        <v>1</v>
      </c>
      <c r="B205" s="156">
        <v>111</v>
      </c>
      <c r="C205" s="97" t="s">
        <v>424</v>
      </c>
      <c r="D205" s="156">
        <v>1985</v>
      </c>
      <c r="E205" s="105" t="s">
        <v>287</v>
      </c>
      <c r="F205" s="96" t="str">
        <f>CONCATENATE(I205,":",J205)</f>
        <v>1:57,8</v>
      </c>
      <c r="G205" s="159"/>
      <c r="H205" s="156">
        <f>LOOKUP(K205,$BF$2:$BO$2,$BF$1:$BO$1)</f>
        <v>1</v>
      </c>
      <c r="I205" s="157">
        <v>1</v>
      </c>
      <c r="J205" s="158" t="s">
        <v>536</v>
      </c>
      <c r="K205" s="190">
        <f aca="true" t="shared" si="29" ref="K205:K214">((I205*100)+J205)</f>
        <v>157.8</v>
      </c>
      <c r="L205" s="97" t="s">
        <v>337</v>
      </c>
      <c r="M205" s="156"/>
      <c r="N205" s="159"/>
      <c r="O205" s="159"/>
      <c r="P205" s="159"/>
      <c r="Q205" s="159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</row>
    <row r="206" spans="1:98" s="161" customFormat="1" ht="14.25" customHeight="1">
      <c r="A206" s="99">
        <v>2</v>
      </c>
      <c r="B206" s="156">
        <v>206</v>
      </c>
      <c r="C206" s="97" t="s">
        <v>408</v>
      </c>
      <c r="D206" s="102">
        <v>2001</v>
      </c>
      <c r="E206" s="159" t="s">
        <v>64</v>
      </c>
      <c r="F206" s="96" t="str">
        <f>CONCATENATE(I206,":",J206)</f>
        <v>2:04,1</v>
      </c>
      <c r="G206" s="159"/>
      <c r="H206" s="156">
        <f>LOOKUP(K206,$BF$2:$BO$2,$BF$1:$BO$1)</f>
        <v>2</v>
      </c>
      <c r="I206" s="157">
        <v>2</v>
      </c>
      <c r="J206" s="158" t="s">
        <v>537</v>
      </c>
      <c r="K206" s="190">
        <f t="shared" si="29"/>
        <v>204.1</v>
      </c>
      <c r="L206" s="97" t="s">
        <v>409</v>
      </c>
      <c r="M206" s="156"/>
      <c r="N206" s="159"/>
      <c r="O206" s="159"/>
      <c r="P206" s="159"/>
      <c r="Q206" s="159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</row>
    <row r="207" spans="1:98" s="161" customFormat="1" ht="16.5" customHeight="1">
      <c r="A207" s="99">
        <v>3</v>
      </c>
      <c r="B207" s="156">
        <v>141</v>
      </c>
      <c r="C207" s="97" t="s">
        <v>403</v>
      </c>
      <c r="D207" s="102">
        <v>2001</v>
      </c>
      <c r="E207" s="159" t="s">
        <v>169</v>
      </c>
      <c r="F207" s="96" t="str">
        <f>CONCATENATE(I207,":",J207)</f>
        <v>2:08,5</v>
      </c>
      <c r="G207" s="159"/>
      <c r="H207" s="156">
        <f>LOOKUP(K207,$BF$2:$BO$2,$BF$1:$BO$1)</f>
        <v>2</v>
      </c>
      <c r="I207" s="157">
        <v>2</v>
      </c>
      <c r="J207" s="158" t="s">
        <v>538</v>
      </c>
      <c r="K207" s="190">
        <f t="shared" si="29"/>
        <v>208.5</v>
      </c>
      <c r="L207" s="97" t="s">
        <v>404</v>
      </c>
      <c r="M207" s="156"/>
      <c r="N207" s="159"/>
      <c r="O207" s="159"/>
      <c r="P207" s="159"/>
      <c r="Q207" s="159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</row>
    <row r="208" spans="1:98" s="161" customFormat="1" ht="16.5" customHeight="1">
      <c r="A208" s="99">
        <v>4</v>
      </c>
      <c r="B208" s="156">
        <v>215</v>
      </c>
      <c r="C208" s="97" t="s">
        <v>410</v>
      </c>
      <c r="D208" s="102">
        <v>2001</v>
      </c>
      <c r="E208" s="159" t="s">
        <v>63</v>
      </c>
      <c r="F208" s="96" t="str">
        <f>CONCATENATE(I208,":",J208)</f>
        <v>2:08,7</v>
      </c>
      <c r="G208" s="159"/>
      <c r="H208" s="156">
        <f>LOOKUP(K208,$BF$2:$BO$2,$BF$1:$BO$1)</f>
        <v>2</v>
      </c>
      <c r="I208" s="157">
        <v>2</v>
      </c>
      <c r="J208" s="158" t="s">
        <v>534</v>
      </c>
      <c r="K208" s="190">
        <f t="shared" si="29"/>
        <v>208.7</v>
      </c>
      <c r="L208" s="97" t="s">
        <v>411</v>
      </c>
      <c r="M208" s="156"/>
      <c r="N208" s="159"/>
      <c r="O208" s="159"/>
      <c r="P208" s="159"/>
      <c r="Q208" s="159"/>
      <c r="R208" s="16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</row>
    <row r="209" spans="1:98" s="161" customFormat="1" ht="16.5" customHeight="1">
      <c r="A209" s="99">
        <v>5</v>
      </c>
      <c r="B209" s="156">
        <v>104</v>
      </c>
      <c r="C209" s="97" t="s">
        <v>412</v>
      </c>
      <c r="D209" s="23">
        <v>2000</v>
      </c>
      <c r="E209" s="159" t="s">
        <v>62</v>
      </c>
      <c r="F209" s="96" t="str">
        <f>CONCATENATE(I209,":",J209)</f>
        <v>2:10,5</v>
      </c>
      <c r="G209" s="159"/>
      <c r="H209" s="156">
        <f>LOOKUP(K209,$BF$2:$BO$2,$BF$1:$BO$1)</f>
        <v>3</v>
      </c>
      <c r="I209" s="157">
        <v>2</v>
      </c>
      <c r="J209" s="158" t="s">
        <v>535</v>
      </c>
      <c r="K209" s="190">
        <f t="shared" si="29"/>
        <v>210.5</v>
      </c>
      <c r="L209" s="105" t="s">
        <v>248</v>
      </c>
      <c r="M209" s="156"/>
      <c r="N209" s="159"/>
      <c r="O209" s="159"/>
      <c r="P209" s="159"/>
      <c r="Q209" s="159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</row>
    <row r="210" spans="1:98" s="161" customFormat="1" ht="16.5" customHeight="1">
      <c r="A210" s="99"/>
      <c r="B210" s="156">
        <v>38</v>
      </c>
      <c r="C210" s="97" t="s">
        <v>426</v>
      </c>
      <c r="D210" s="102">
        <v>2000</v>
      </c>
      <c r="E210" s="159" t="s">
        <v>62</v>
      </c>
      <c r="F210" s="96" t="str">
        <f>CONCATENATE(I210,"",J210)</f>
        <v>сошел</v>
      </c>
      <c r="G210" s="159"/>
      <c r="H210" s="156"/>
      <c r="I210" s="157" t="s">
        <v>457</v>
      </c>
      <c r="J210" s="158"/>
      <c r="K210" s="190" t="e">
        <f t="shared" si="29"/>
        <v>#VALUE!</v>
      </c>
      <c r="L210" s="97" t="s">
        <v>394</v>
      </c>
      <c r="M210" s="156"/>
      <c r="N210" s="159"/>
      <c r="O210" s="159"/>
      <c r="P210" s="159"/>
      <c r="Q210" s="159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</row>
    <row r="211" spans="1:98" s="161" customFormat="1" ht="14.25" customHeight="1" hidden="1">
      <c r="A211" s="99"/>
      <c r="B211" s="156">
        <v>22</v>
      </c>
      <c r="C211" s="97" t="s">
        <v>419</v>
      </c>
      <c r="D211" s="102">
        <v>2002</v>
      </c>
      <c r="E211" s="159" t="s">
        <v>420</v>
      </c>
      <c r="F211" s="96" t="str">
        <f>CONCATENATE(I211,"",J211)</f>
        <v>н.я.</v>
      </c>
      <c r="G211" s="159"/>
      <c r="H211" s="156"/>
      <c r="I211" s="157" t="s">
        <v>485</v>
      </c>
      <c r="J211" s="158"/>
      <c r="K211" s="190" t="e">
        <f t="shared" si="29"/>
        <v>#VALUE!</v>
      </c>
      <c r="L211" s="97" t="s">
        <v>421</v>
      </c>
      <c r="M211" s="156"/>
      <c r="N211" s="159"/>
      <c r="O211" s="159"/>
      <c r="P211" s="159"/>
      <c r="Q211" s="159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</row>
    <row r="212" spans="1:98" s="161" customFormat="1" ht="16.5" customHeight="1" hidden="1">
      <c r="A212" s="99"/>
      <c r="B212" s="156">
        <v>61</v>
      </c>
      <c r="C212" s="97" t="s">
        <v>407</v>
      </c>
      <c r="D212" s="102">
        <v>1997</v>
      </c>
      <c r="E212" s="106" t="s">
        <v>71</v>
      </c>
      <c r="F212" s="96" t="str">
        <f>CONCATENATE(I212,"",J212)</f>
        <v>н.я.</v>
      </c>
      <c r="G212" s="159"/>
      <c r="H212" s="156"/>
      <c r="I212" s="157" t="s">
        <v>485</v>
      </c>
      <c r="J212" s="158"/>
      <c r="K212" s="190" t="e">
        <f t="shared" si="29"/>
        <v>#VALUE!</v>
      </c>
      <c r="L212" s="97" t="s">
        <v>250</v>
      </c>
      <c r="M212" s="156"/>
      <c r="N212" s="159"/>
      <c r="O212" s="159"/>
      <c r="P212" s="159"/>
      <c r="Q212" s="159"/>
      <c r="R212" s="16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</row>
    <row r="213" spans="1:98" s="161" customFormat="1" ht="16.5" customHeight="1" hidden="1">
      <c r="A213" s="99"/>
      <c r="B213" s="156">
        <v>173</v>
      </c>
      <c r="C213" s="97" t="s">
        <v>405</v>
      </c>
      <c r="D213" s="102">
        <v>2001</v>
      </c>
      <c r="E213" s="159" t="s">
        <v>169</v>
      </c>
      <c r="F213" s="96" t="str">
        <f>CONCATENATE(I213,"",J213)</f>
        <v>н.я.</v>
      </c>
      <c r="G213" s="159"/>
      <c r="H213" s="156"/>
      <c r="I213" s="157" t="s">
        <v>485</v>
      </c>
      <c r="J213" s="158"/>
      <c r="K213" s="190" t="e">
        <f t="shared" si="29"/>
        <v>#VALUE!</v>
      </c>
      <c r="L213" s="97" t="s">
        <v>406</v>
      </c>
      <c r="M213" s="156"/>
      <c r="N213" s="159"/>
      <c r="O213" s="159"/>
      <c r="P213" s="159"/>
      <c r="Q213" s="159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</row>
    <row r="214" spans="1:98" s="161" customFormat="1" ht="16.5" customHeight="1" hidden="1">
      <c r="A214" s="99"/>
      <c r="B214" s="156"/>
      <c r="C214" s="97" t="s">
        <v>425</v>
      </c>
      <c r="D214" s="102">
        <v>2000</v>
      </c>
      <c r="E214" s="159" t="s">
        <v>169</v>
      </c>
      <c r="F214" s="96" t="str">
        <f>CONCATENATE(I214,"",J214)</f>
        <v>н.я.</v>
      </c>
      <c r="G214" s="159"/>
      <c r="H214" s="156"/>
      <c r="I214" s="157" t="s">
        <v>485</v>
      </c>
      <c r="J214" s="158"/>
      <c r="K214" s="190" t="e">
        <f t="shared" si="29"/>
        <v>#VALUE!</v>
      </c>
      <c r="L214" s="97" t="s">
        <v>394</v>
      </c>
      <c r="M214" s="156"/>
      <c r="N214" s="159"/>
      <c r="O214" s="159"/>
      <c r="P214" s="159"/>
      <c r="Q214" s="159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</row>
    <row r="215" spans="1:98" s="38" customFormat="1" ht="15.75" customHeight="1">
      <c r="A215" s="226" t="s">
        <v>93</v>
      </c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</row>
    <row r="216" spans="1:98" s="38" customFormat="1" ht="15.75" customHeight="1">
      <c r="A216" s="227" t="s">
        <v>30</v>
      </c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</row>
    <row r="217" spans="1:98" s="45" customFormat="1" ht="26.25" customHeight="1">
      <c r="A217" s="42" t="s">
        <v>1</v>
      </c>
      <c r="B217" s="42" t="s">
        <v>11</v>
      </c>
      <c r="C217" s="42" t="s">
        <v>2</v>
      </c>
      <c r="D217" s="149" t="s">
        <v>3</v>
      </c>
      <c r="E217" s="181"/>
      <c r="F217" s="182" t="s">
        <v>5</v>
      </c>
      <c r="G217" s="181"/>
      <c r="H217" s="182" t="s">
        <v>7</v>
      </c>
      <c r="I217" s="182" t="s">
        <v>21</v>
      </c>
      <c r="J217" s="182" t="s">
        <v>20</v>
      </c>
      <c r="K217" s="62"/>
      <c r="L217" s="42" t="s">
        <v>8</v>
      </c>
      <c r="M217" s="233" t="s">
        <v>45</v>
      </c>
      <c r="N217" s="234"/>
      <c r="O217" s="235"/>
      <c r="P217" s="132" t="s">
        <v>10</v>
      </c>
      <c r="Q217" s="133" t="s">
        <v>1</v>
      </c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</row>
    <row r="218" spans="1:98" s="161" customFormat="1" ht="14.25" customHeight="1">
      <c r="A218" s="99">
        <v>1</v>
      </c>
      <c r="B218" s="156">
        <v>187</v>
      </c>
      <c r="C218" s="97" t="s">
        <v>422</v>
      </c>
      <c r="D218" s="102">
        <v>1998</v>
      </c>
      <c r="E218" s="159" t="s">
        <v>62</v>
      </c>
      <c r="F218" s="96" t="str">
        <f>CONCATENATE(I218,":",J218)</f>
        <v>4:26,0</v>
      </c>
      <c r="G218" s="159"/>
      <c r="H218" s="156">
        <f>LOOKUP(K218,$BQ$2:$BZ$2,$BQ$1:$BZ$1)</f>
        <v>3</v>
      </c>
      <c r="I218" s="157">
        <v>4</v>
      </c>
      <c r="J218" s="158" t="s">
        <v>507</v>
      </c>
      <c r="K218" s="190">
        <f>((I218*100)+J218)</f>
        <v>426</v>
      </c>
      <c r="L218" s="97" t="s">
        <v>394</v>
      </c>
      <c r="M218" s="156"/>
      <c r="N218" s="159"/>
      <c r="O218" s="159"/>
      <c r="P218" s="159"/>
      <c r="Q218" s="159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</row>
    <row r="219" spans="1:98" s="38" customFormat="1" ht="15.75" customHeight="1">
      <c r="A219" s="226" t="s">
        <v>92</v>
      </c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</row>
    <row r="220" spans="1:98" s="38" customFormat="1" ht="15.75" customHeight="1">
      <c r="A220" s="227" t="s">
        <v>30</v>
      </c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</row>
    <row r="221" spans="1:98" s="45" customFormat="1" ht="26.25" customHeight="1">
      <c r="A221" s="42" t="s">
        <v>1</v>
      </c>
      <c r="B221" s="42" t="s">
        <v>11</v>
      </c>
      <c r="C221" s="42" t="s">
        <v>2</v>
      </c>
      <c r="D221" s="149" t="s">
        <v>3</v>
      </c>
      <c r="E221" s="181"/>
      <c r="F221" s="182" t="s">
        <v>5</v>
      </c>
      <c r="G221" s="181"/>
      <c r="H221" s="182" t="s">
        <v>7</v>
      </c>
      <c r="I221" s="182" t="s">
        <v>21</v>
      </c>
      <c r="J221" s="182" t="s">
        <v>20</v>
      </c>
      <c r="K221" s="62"/>
      <c r="L221" s="42" t="s">
        <v>8</v>
      </c>
      <c r="M221" s="233" t="s">
        <v>45</v>
      </c>
      <c r="N221" s="234"/>
      <c r="O221" s="235"/>
      <c r="P221" s="132" t="s">
        <v>10</v>
      </c>
      <c r="Q221" s="133" t="s">
        <v>1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</row>
    <row r="222" spans="1:98" s="161" customFormat="1" ht="16.5" customHeight="1">
      <c r="A222" s="99">
        <v>1</v>
      </c>
      <c r="B222" s="156">
        <v>111</v>
      </c>
      <c r="C222" s="97" t="s">
        <v>424</v>
      </c>
      <c r="D222" s="102">
        <v>1985</v>
      </c>
      <c r="E222" s="159" t="s">
        <v>287</v>
      </c>
      <c r="F222" s="96" t="str">
        <f aca="true" t="shared" si="30" ref="F222:F234">CONCATENATE(I222,":",J222)</f>
        <v>4:17,7</v>
      </c>
      <c r="G222" s="159"/>
      <c r="H222" s="156">
        <f aca="true" t="shared" si="31" ref="H222:H231">LOOKUP(K222,$BQ$2:$BZ$2,$BQ$1:$BZ$1)</f>
        <v>2</v>
      </c>
      <c r="I222" s="157">
        <v>4</v>
      </c>
      <c r="J222" s="158" t="s">
        <v>504</v>
      </c>
      <c r="K222" s="190">
        <f aca="true" t="shared" si="32" ref="K222:K234">((I222*100)+J222)</f>
        <v>417.7</v>
      </c>
      <c r="L222" s="97" t="s">
        <v>337</v>
      </c>
      <c r="M222" s="156"/>
      <c r="N222" s="159"/>
      <c r="O222" s="159"/>
      <c r="P222" s="159"/>
      <c r="Q222" s="159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</row>
    <row r="223" spans="1:98" s="161" customFormat="1" ht="16.5" customHeight="1">
      <c r="A223" s="99">
        <v>2</v>
      </c>
      <c r="B223" s="156">
        <v>688</v>
      </c>
      <c r="C223" s="97" t="s">
        <v>433</v>
      </c>
      <c r="D223" s="102">
        <v>2000</v>
      </c>
      <c r="E223" s="159" t="s">
        <v>169</v>
      </c>
      <c r="F223" s="96" t="str">
        <f t="shared" si="30"/>
        <v>4:21,9</v>
      </c>
      <c r="G223" s="159"/>
      <c r="H223" s="156">
        <f t="shared" si="31"/>
        <v>2</v>
      </c>
      <c r="I223" s="157">
        <v>4</v>
      </c>
      <c r="J223" s="158" t="s">
        <v>505</v>
      </c>
      <c r="K223" s="190">
        <f t="shared" si="32"/>
        <v>421.9</v>
      </c>
      <c r="L223" s="97" t="s">
        <v>418</v>
      </c>
      <c r="M223" s="156"/>
      <c r="N223" s="159"/>
      <c r="O223" s="159"/>
      <c r="P223" s="159"/>
      <c r="Q223" s="159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</row>
    <row r="224" spans="1:98" s="161" customFormat="1" ht="16.5" customHeight="1">
      <c r="A224" s="99">
        <v>3</v>
      </c>
      <c r="B224" s="156">
        <v>29</v>
      </c>
      <c r="C224" s="97" t="s">
        <v>430</v>
      </c>
      <c r="D224" s="102">
        <v>1993</v>
      </c>
      <c r="E224" s="159" t="s">
        <v>64</v>
      </c>
      <c r="F224" s="96" t="str">
        <f t="shared" si="30"/>
        <v>4:22,9</v>
      </c>
      <c r="G224" s="159"/>
      <c r="H224" s="156">
        <f t="shared" si="31"/>
        <v>2</v>
      </c>
      <c r="I224" s="157">
        <v>4</v>
      </c>
      <c r="J224" s="158" t="s">
        <v>506</v>
      </c>
      <c r="K224" s="190">
        <f t="shared" si="32"/>
        <v>422.9</v>
      </c>
      <c r="L224" s="97" t="s">
        <v>428</v>
      </c>
      <c r="M224" s="156"/>
      <c r="N224" s="159"/>
      <c r="O224" s="159"/>
      <c r="P224" s="159"/>
      <c r="Q224" s="159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</row>
    <row r="225" spans="1:98" s="161" customFormat="1" ht="16.5" customHeight="1">
      <c r="A225" s="99">
        <v>4</v>
      </c>
      <c r="B225" s="156">
        <v>154</v>
      </c>
      <c r="C225" s="97" t="s">
        <v>417</v>
      </c>
      <c r="D225" s="102">
        <v>2001</v>
      </c>
      <c r="E225" s="159" t="s">
        <v>169</v>
      </c>
      <c r="F225" s="96" t="str">
        <f t="shared" si="30"/>
        <v>4:30,7</v>
      </c>
      <c r="G225" s="159"/>
      <c r="H225" s="156">
        <f t="shared" si="31"/>
        <v>3</v>
      </c>
      <c r="I225" s="157">
        <v>4</v>
      </c>
      <c r="J225" s="158" t="s">
        <v>508</v>
      </c>
      <c r="K225" s="190">
        <f t="shared" si="32"/>
        <v>430.7</v>
      </c>
      <c r="L225" s="97" t="s">
        <v>418</v>
      </c>
      <c r="M225" s="156"/>
      <c r="N225" s="159"/>
      <c r="O225" s="159"/>
      <c r="P225" s="159"/>
      <c r="Q225" s="159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</row>
    <row r="226" spans="1:98" s="161" customFormat="1" ht="16.5" customHeight="1">
      <c r="A226" s="99">
        <v>5</v>
      </c>
      <c r="B226" s="156">
        <v>59</v>
      </c>
      <c r="C226" s="97" t="s">
        <v>431</v>
      </c>
      <c r="D226" s="102">
        <v>2001</v>
      </c>
      <c r="E226" s="159" t="s">
        <v>64</v>
      </c>
      <c r="F226" s="96" t="str">
        <f t="shared" si="30"/>
        <v>4:31,8</v>
      </c>
      <c r="G226" s="159"/>
      <c r="H226" s="156">
        <f t="shared" si="31"/>
        <v>3</v>
      </c>
      <c r="I226" s="157">
        <v>4</v>
      </c>
      <c r="J226" s="158" t="s">
        <v>509</v>
      </c>
      <c r="K226" s="190">
        <f t="shared" si="32"/>
        <v>431.8</v>
      </c>
      <c r="L226" s="97" t="s">
        <v>432</v>
      </c>
      <c r="M226" s="156"/>
      <c r="N226" s="159"/>
      <c r="O226" s="159"/>
      <c r="P226" s="159"/>
      <c r="Q226" s="159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</row>
    <row r="227" spans="1:98" s="161" customFormat="1" ht="16.5" customHeight="1">
      <c r="A227" s="99">
        <v>6</v>
      </c>
      <c r="B227" s="156">
        <v>26</v>
      </c>
      <c r="C227" s="97" t="s">
        <v>429</v>
      </c>
      <c r="D227" s="102">
        <v>2002</v>
      </c>
      <c r="E227" s="159" t="s">
        <v>64</v>
      </c>
      <c r="F227" s="96" t="str">
        <f t="shared" si="30"/>
        <v>4:38,3</v>
      </c>
      <c r="G227" s="159"/>
      <c r="H227" s="156">
        <f t="shared" si="31"/>
        <v>3</v>
      </c>
      <c r="I227" s="157">
        <v>4</v>
      </c>
      <c r="J227" s="158" t="s">
        <v>510</v>
      </c>
      <c r="K227" s="190">
        <f t="shared" si="32"/>
        <v>438.3</v>
      </c>
      <c r="L227" s="97" t="s">
        <v>428</v>
      </c>
      <c r="M227" s="156"/>
      <c r="N227" s="159"/>
      <c r="O227" s="159"/>
      <c r="P227" s="159"/>
      <c r="Q227" s="159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</row>
    <row r="228" spans="1:98" s="161" customFormat="1" ht="16.5" customHeight="1">
      <c r="A228" s="99">
        <v>7</v>
      </c>
      <c r="B228" s="156">
        <v>140</v>
      </c>
      <c r="C228" s="97" t="s">
        <v>434</v>
      </c>
      <c r="D228" s="102">
        <v>2002</v>
      </c>
      <c r="E228" s="159" t="s">
        <v>169</v>
      </c>
      <c r="F228" s="96" t="str">
        <f t="shared" si="30"/>
        <v>4:56,0</v>
      </c>
      <c r="G228" s="159"/>
      <c r="H228" s="156" t="str">
        <f t="shared" si="31"/>
        <v>1ю</v>
      </c>
      <c r="I228" s="157">
        <v>4</v>
      </c>
      <c r="J228" s="158" t="s">
        <v>511</v>
      </c>
      <c r="K228" s="190">
        <f t="shared" si="32"/>
        <v>456</v>
      </c>
      <c r="L228" s="97" t="s">
        <v>418</v>
      </c>
      <c r="M228" s="156"/>
      <c r="N228" s="159"/>
      <c r="O228" s="159"/>
      <c r="P228" s="159"/>
      <c r="Q228" s="159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</row>
    <row r="229" spans="1:98" s="161" customFormat="1" ht="16.5" customHeight="1">
      <c r="A229" s="99">
        <v>8</v>
      </c>
      <c r="B229" s="156">
        <v>672</v>
      </c>
      <c r="C229" s="97" t="s">
        <v>436</v>
      </c>
      <c r="D229" s="102">
        <v>2001</v>
      </c>
      <c r="E229" s="159" t="s">
        <v>63</v>
      </c>
      <c r="F229" s="96" t="str">
        <f t="shared" si="30"/>
        <v>5:07,9</v>
      </c>
      <c r="G229" s="159"/>
      <c r="H229" s="156" t="str">
        <f t="shared" si="31"/>
        <v>1ю</v>
      </c>
      <c r="I229" s="157">
        <v>5</v>
      </c>
      <c r="J229" s="158" t="s">
        <v>512</v>
      </c>
      <c r="K229" s="190">
        <f t="shared" si="32"/>
        <v>507.9</v>
      </c>
      <c r="L229" s="97" t="s">
        <v>226</v>
      </c>
      <c r="M229" s="156"/>
      <c r="N229" s="159"/>
      <c r="O229" s="159"/>
      <c r="P229" s="159"/>
      <c r="Q229" s="159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</row>
    <row r="230" spans="1:98" s="161" customFormat="1" ht="16.5" customHeight="1">
      <c r="A230" s="99">
        <v>9</v>
      </c>
      <c r="B230" s="156">
        <v>157</v>
      </c>
      <c r="C230" s="97" t="s">
        <v>458</v>
      </c>
      <c r="D230" s="102">
        <v>2000</v>
      </c>
      <c r="E230" s="159"/>
      <c r="F230" s="96" t="str">
        <f t="shared" si="30"/>
        <v>5:28,3</v>
      </c>
      <c r="G230" s="159"/>
      <c r="H230" s="156" t="str">
        <f t="shared" si="31"/>
        <v>2ю</v>
      </c>
      <c r="I230" s="157">
        <v>5</v>
      </c>
      <c r="J230" s="158" t="s">
        <v>513</v>
      </c>
      <c r="K230" s="190">
        <f t="shared" si="32"/>
        <v>528.3</v>
      </c>
      <c r="L230" s="97"/>
      <c r="M230" s="156"/>
      <c r="N230" s="159"/>
      <c r="O230" s="159"/>
      <c r="P230" s="159"/>
      <c r="Q230" s="159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</row>
    <row r="231" spans="1:98" s="161" customFormat="1" ht="16.5" customHeight="1">
      <c r="A231" s="99">
        <v>10</v>
      </c>
      <c r="B231" s="156">
        <v>115</v>
      </c>
      <c r="C231" s="97" t="s">
        <v>515</v>
      </c>
      <c r="D231" s="102">
        <v>2002</v>
      </c>
      <c r="E231" s="159"/>
      <c r="F231" s="96" t="str">
        <f t="shared" si="30"/>
        <v>5:36,2</v>
      </c>
      <c r="G231" s="159"/>
      <c r="H231" s="156" t="str">
        <f t="shared" si="31"/>
        <v>3ю</v>
      </c>
      <c r="I231" s="157">
        <v>5</v>
      </c>
      <c r="J231" s="158" t="s">
        <v>514</v>
      </c>
      <c r="K231" s="190">
        <f t="shared" si="32"/>
        <v>536.2</v>
      </c>
      <c r="L231" s="97"/>
      <c r="M231" s="156"/>
      <c r="N231" s="159"/>
      <c r="O231" s="159"/>
      <c r="P231" s="159"/>
      <c r="Q231" s="159"/>
      <c r="R231" s="16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</row>
    <row r="232" spans="1:98" s="161" customFormat="1" ht="16.5" customHeight="1" hidden="1">
      <c r="A232" s="99"/>
      <c r="B232" s="156"/>
      <c r="C232" s="97" t="s">
        <v>426</v>
      </c>
      <c r="D232" s="102">
        <v>2000</v>
      </c>
      <c r="E232" s="159" t="s">
        <v>62</v>
      </c>
      <c r="F232" s="96" t="str">
        <f t="shared" si="30"/>
        <v>:н.я.</v>
      </c>
      <c r="G232" s="159"/>
      <c r="H232" s="156"/>
      <c r="I232" s="157"/>
      <c r="J232" s="158" t="s">
        <v>485</v>
      </c>
      <c r="K232" s="190" t="e">
        <f t="shared" si="32"/>
        <v>#VALUE!</v>
      </c>
      <c r="L232" s="97" t="s">
        <v>394</v>
      </c>
      <c r="M232" s="156"/>
      <c r="N232" s="159"/>
      <c r="O232" s="159"/>
      <c r="P232" s="159"/>
      <c r="Q232" s="159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</row>
    <row r="233" spans="1:98" s="161" customFormat="1" ht="16.5" customHeight="1" hidden="1">
      <c r="A233" s="99"/>
      <c r="B233" s="156">
        <v>203</v>
      </c>
      <c r="C233" s="97" t="s">
        <v>427</v>
      </c>
      <c r="D233" s="102">
        <v>2001</v>
      </c>
      <c r="E233" s="159" t="s">
        <v>64</v>
      </c>
      <c r="F233" s="96" t="str">
        <f t="shared" si="30"/>
        <v>:н.я.</v>
      </c>
      <c r="G233" s="159"/>
      <c r="H233" s="156"/>
      <c r="I233" s="157"/>
      <c r="J233" s="158" t="s">
        <v>485</v>
      </c>
      <c r="K233" s="190" t="e">
        <f t="shared" si="32"/>
        <v>#VALUE!</v>
      </c>
      <c r="L233" s="97" t="s">
        <v>428</v>
      </c>
      <c r="M233" s="156"/>
      <c r="N233" s="159"/>
      <c r="O233" s="159"/>
      <c r="P233" s="159"/>
      <c r="Q233" s="159"/>
      <c r="R233" s="16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</row>
    <row r="234" spans="1:98" s="161" customFormat="1" ht="16.5" customHeight="1" hidden="1">
      <c r="A234" s="99"/>
      <c r="B234" s="156">
        <v>78</v>
      </c>
      <c r="C234" s="97" t="s">
        <v>435</v>
      </c>
      <c r="D234" s="102">
        <v>2004</v>
      </c>
      <c r="E234" s="159" t="s">
        <v>202</v>
      </c>
      <c r="F234" s="96" t="str">
        <f t="shared" si="30"/>
        <v>:н.я.</v>
      </c>
      <c r="G234" s="159"/>
      <c r="H234" s="156"/>
      <c r="I234" s="157"/>
      <c r="J234" s="158" t="s">
        <v>485</v>
      </c>
      <c r="K234" s="190" t="e">
        <f t="shared" si="32"/>
        <v>#VALUE!</v>
      </c>
      <c r="L234" s="97" t="s">
        <v>285</v>
      </c>
      <c r="M234" s="156"/>
      <c r="N234" s="159"/>
      <c r="O234" s="159"/>
      <c r="P234" s="159"/>
      <c r="Q234" s="159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</row>
    <row r="235" spans="1:98" s="38" customFormat="1" ht="15.75" customHeight="1">
      <c r="A235" s="226" t="s">
        <v>93</v>
      </c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</row>
    <row r="236" spans="1:98" s="38" customFormat="1" ht="15.75" customHeight="1">
      <c r="A236" s="227" t="s">
        <v>40</v>
      </c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</row>
    <row r="237" spans="1:98" s="45" customFormat="1" ht="26.25" customHeight="1">
      <c r="A237" s="42" t="s">
        <v>1</v>
      </c>
      <c r="B237" s="42" t="s">
        <v>11</v>
      </c>
      <c r="C237" s="42" t="s">
        <v>2</v>
      </c>
      <c r="D237" s="149" t="s">
        <v>3</v>
      </c>
      <c r="E237" s="181"/>
      <c r="F237" s="182" t="s">
        <v>5</v>
      </c>
      <c r="G237" s="181"/>
      <c r="H237" s="182" t="s">
        <v>7</v>
      </c>
      <c r="I237" s="182" t="s">
        <v>21</v>
      </c>
      <c r="J237" s="182" t="s">
        <v>20</v>
      </c>
      <c r="K237" s="62"/>
      <c r="L237" s="42" t="s">
        <v>8</v>
      </c>
      <c r="M237" s="233" t="s">
        <v>45</v>
      </c>
      <c r="N237" s="234"/>
      <c r="O237" s="235"/>
      <c r="P237" s="132" t="s">
        <v>10</v>
      </c>
      <c r="Q237" s="133" t="s">
        <v>1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</row>
    <row r="238" spans="1:98" s="161" customFormat="1" ht="16.5" customHeight="1">
      <c r="A238" s="99">
        <v>1</v>
      </c>
      <c r="B238" s="156">
        <v>366</v>
      </c>
      <c r="C238" s="97" t="s">
        <v>397</v>
      </c>
      <c r="D238" s="102">
        <v>1998</v>
      </c>
      <c r="E238" s="106" t="s">
        <v>71</v>
      </c>
      <c r="F238" s="96" t="str">
        <f>CONCATENATE(I238,":",J238)</f>
        <v>11:25,7</v>
      </c>
      <c r="G238" s="159"/>
      <c r="H238" s="156" t="str">
        <f>LOOKUP(K238,$CB$2:$CK$2,$CB$1:$CK$1)</f>
        <v>2ю</v>
      </c>
      <c r="I238" s="157">
        <v>11</v>
      </c>
      <c r="J238" s="158" t="s">
        <v>542</v>
      </c>
      <c r="K238" s="190">
        <f>((I238*100)+J238)</f>
        <v>1125.7</v>
      </c>
      <c r="L238" s="97" t="s">
        <v>398</v>
      </c>
      <c r="M238" s="156"/>
      <c r="N238" s="159"/>
      <c r="O238" s="159"/>
      <c r="P238" s="159"/>
      <c r="Q238" s="159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</row>
    <row r="239" spans="1:98" s="38" customFormat="1" ht="15.75" customHeight="1">
      <c r="A239" s="226" t="s">
        <v>92</v>
      </c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</row>
    <row r="240" spans="1:98" s="38" customFormat="1" ht="15.75" customHeight="1">
      <c r="A240" s="227" t="s">
        <v>40</v>
      </c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</row>
    <row r="241" spans="1:98" s="45" customFormat="1" ht="26.25" customHeight="1">
      <c r="A241" s="42" t="s">
        <v>1</v>
      </c>
      <c r="B241" s="42" t="s">
        <v>11</v>
      </c>
      <c r="C241" s="42" t="s">
        <v>2</v>
      </c>
      <c r="D241" s="149" t="s">
        <v>3</v>
      </c>
      <c r="E241" s="181"/>
      <c r="F241" s="182" t="s">
        <v>5</v>
      </c>
      <c r="G241" s="181"/>
      <c r="H241" s="182" t="s">
        <v>7</v>
      </c>
      <c r="I241" s="182" t="s">
        <v>21</v>
      </c>
      <c r="J241" s="182" t="s">
        <v>20</v>
      </c>
      <c r="K241" s="62"/>
      <c r="L241" s="42" t="s">
        <v>8</v>
      </c>
      <c r="M241" s="233" t="s">
        <v>45</v>
      </c>
      <c r="N241" s="234"/>
      <c r="O241" s="235"/>
      <c r="P241" s="132" t="s">
        <v>10</v>
      </c>
      <c r="Q241" s="133" t="s">
        <v>1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</row>
    <row r="242" spans="1:98" s="161" customFormat="1" ht="14.25" customHeight="1">
      <c r="A242" s="99">
        <v>1</v>
      </c>
      <c r="B242" s="156">
        <v>154</v>
      </c>
      <c r="C242" s="97" t="s">
        <v>417</v>
      </c>
      <c r="D242" s="102">
        <v>2001</v>
      </c>
      <c r="E242" s="159" t="s">
        <v>169</v>
      </c>
      <c r="F242" s="96" t="str">
        <f aca="true" t="shared" si="33" ref="F242:F248">CONCATENATE(I242,":",J242)</f>
        <v>9:44,2</v>
      </c>
      <c r="G242" s="159"/>
      <c r="H242" s="156">
        <f>LOOKUP(K242,$CB$2:$CK$2,$CB$1:$CK$1)</f>
        <v>3</v>
      </c>
      <c r="I242" s="157">
        <v>9</v>
      </c>
      <c r="J242" s="158" t="s">
        <v>539</v>
      </c>
      <c r="K242" s="190">
        <f aca="true" t="shared" si="34" ref="K242:K248">((I242*100)+J242)</f>
        <v>944.2</v>
      </c>
      <c r="L242" s="97" t="s">
        <v>418</v>
      </c>
      <c r="M242" s="156"/>
      <c r="N242" s="159"/>
      <c r="O242" s="159"/>
      <c r="P242" s="159"/>
      <c r="Q242" s="159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</row>
    <row r="243" spans="1:98" s="161" customFormat="1" ht="16.5" customHeight="1">
      <c r="A243" s="99">
        <v>2</v>
      </c>
      <c r="B243" s="156">
        <v>140</v>
      </c>
      <c r="C243" s="97" t="s">
        <v>434</v>
      </c>
      <c r="D243" s="102">
        <v>2002</v>
      </c>
      <c r="E243" s="159" t="s">
        <v>169</v>
      </c>
      <c r="F243" s="96" t="str">
        <f t="shared" si="33"/>
        <v>10:22,7</v>
      </c>
      <c r="G243" s="159"/>
      <c r="H243" s="156" t="str">
        <f>LOOKUP(K243,$CB$2:$CK$2,$CB$1:$CK$1)</f>
        <v>1ю</v>
      </c>
      <c r="I243" s="157">
        <v>10</v>
      </c>
      <c r="J243" s="158" t="s">
        <v>540</v>
      </c>
      <c r="K243" s="190">
        <f t="shared" si="34"/>
        <v>1022.7</v>
      </c>
      <c r="L243" s="97" t="s">
        <v>418</v>
      </c>
      <c r="M243" s="156"/>
      <c r="N243" s="159"/>
      <c r="O243" s="159"/>
      <c r="P243" s="159"/>
      <c r="Q243" s="159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</row>
    <row r="244" spans="1:98" s="161" customFormat="1" ht="16.5" customHeight="1">
      <c r="A244" s="99">
        <v>3</v>
      </c>
      <c r="B244" s="156">
        <v>157</v>
      </c>
      <c r="C244" s="97" t="s">
        <v>458</v>
      </c>
      <c r="D244" s="102">
        <v>2000</v>
      </c>
      <c r="E244" s="159"/>
      <c r="F244" s="96" t="str">
        <f t="shared" si="33"/>
        <v>11:03,7</v>
      </c>
      <c r="G244" s="159"/>
      <c r="H244" s="156" t="str">
        <f>LOOKUP(K244,$CB$2:$CK$2,$CB$1:$CK$1)</f>
        <v>2ю</v>
      </c>
      <c r="I244" s="157">
        <v>11</v>
      </c>
      <c r="J244" s="158" t="s">
        <v>496</v>
      </c>
      <c r="K244" s="190">
        <f t="shared" si="34"/>
        <v>1103.7</v>
      </c>
      <c r="L244" s="97"/>
      <c r="M244" s="156"/>
      <c r="N244" s="159"/>
      <c r="O244" s="159"/>
      <c r="P244" s="159"/>
      <c r="Q244" s="159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</row>
    <row r="245" spans="1:98" s="161" customFormat="1" ht="16.5" customHeight="1">
      <c r="A245" s="99">
        <v>4</v>
      </c>
      <c r="B245" s="156">
        <v>115</v>
      </c>
      <c r="C245" s="97" t="s">
        <v>438</v>
      </c>
      <c r="D245" s="102">
        <v>2002</v>
      </c>
      <c r="E245" s="159" t="s">
        <v>169</v>
      </c>
      <c r="F245" s="96" t="str">
        <f t="shared" si="33"/>
        <v>11:29,2</v>
      </c>
      <c r="G245" s="159"/>
      <c r="H245" s="156" t="str">
        <f>LOOKUP(K245,$CB$2:$CK$2,$CB$1:$CK$1)</f>
        <v>2ю</v>
      </c>
      <c r="I245" s="157">
        <v>11</v>
      </c>
      <c r="J245" s="158" t="s">
        <v>543</v>
      </c>
      <c r="K245" s="190">
        <f t="shared" si="34"/>
        <v>1129.2</v>
      </c>
      <c r="L245" s="97" t="s">
        <v>418</v>
      </c>
      <c r="M245" s="156"/>
      <c r="N245" s="159"/>
      <c r="O245" s="159"/>
      <c r="P245" s="159"/>
      <c r="Q245" s="159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</row>
    <row r="246" spans="1:98" s="161" customFormat="1" ht="16.5" customHeight="1" hidden="1">
      <c r="A246" s="99"/>
      <c r="B246" s="156">
        <v>59</v>
      </c>
      <c r="C246" s="97" t="s">
        <v>431</v>
      </c>
      <c r="D246" s="102">
        <v>2001</v>
      </c>
      <c r="E246" s="159" t="s">
        <v>64</v>
      </c>
      <c r="F246" s="96" t="str">
        <f t="shared" si="33"/>
        <v>н.я.:</v>
      </c>
      <c r="G246" s="159"/>
      <c r="H246" s="156"/>
      <c r="I246" s="157" t="s">
        <v>485</v>
      </c>
      <c r="J246" s="158"/>
      <c r="K246" s="190" t="e">
        <f t="shared" si="34"/>
        <v>#VALUE!</v>
      </c>
      <c r="L246" s="97" t="s">
        <v>432</v>
      </c>
      <c r="M246" s="156"/>
      <c r="N246" s="159"/>
      <c r="O246" s="159"/>
      <c r="P246" s="159"/>
      <c r="Q246" s="159"/>
      <c r="R246" s="16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</row>
    <row r="247" spans="1:98" s="161" customFormat="1" ht="16.5" customHeight="1" hidden="1">
      <c r="A247" s="99"/>
      <c r="B247" s="156">
        <v>688</v>
      </c>
      <c r="C247" s="97" t="s">
        <v>433</v>
      </c>
      <c r="D247" s="102">
        <v>2000</v>
      </c>
      <c r="E247" s="159" t="s">
        <v>169</v>
      </c>
      <c r="F247" s="96" t="str">
        <f t="shared" si="33"/>
        <v>н.я.:</v>
      </c>
      <c r="G247" s="159"/>
      <c r="H247" s="156"/>
      <c r="I247" s="157" t="s">
        <v>485</v>
      </c>
      <c r="J247" s="158"/>
      <c r="K247" s="190" t="e">
        <f t="shared" si="34"/>
        <v>#VALUE!</v>
      </c>
      <c r="L247" s="97" t="s">
        <v>418</v>
      </c>
      <c r="M247" s="156"/>
      <c r="N247" s="159"/>
      <c r="O247" s="159"/>
      <c r="P247" s="159"/>
      <c r="Q247" s="159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</row>
    <row r="248" spans="1:98" s="161" customFormat="1" ht="16.5" customHeight="1" hidden="1">
      <c r="A248" s="99"/>
      <c r="B248" s="156">
        <v>29</v>
      </c>
      <c r="C248" s="97" t="s">
        <v>430</v>
      </c>
      <c r="D248" s="102">
        <v>1993</v>
      </c>
      <c r="E248" s="159" t="s">
        <v>437</v>
      </c>
      <c r="F248" s="96" t="str">
        <f t="shared" si="33"/>
        <v>н.я.:</v>
      </c>
      <c r="G248" s="159"/>
      <c r="H248" s="156"/>
      <c r="I248" s="157" t="s">
        <v>485</v>
      </c>
      <c r="J248" s="158"/>
      <c r="K248" s="190" t="e">
        <f t="shared" si="34"/>
        <v>#VALUE!</v>
      </c>
      <c r="L248" s="97" t="s">
        <v>428</v>
      </c>
      <c r="M248" s="156"/>
      <c r="N248" s="159"/>
      <c r="O248" s="159"/>
      <c r="P248" s="159"/>
      <c r="Q248" s="159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</row>
    <row r="249" spans="1:98" s="184" customFormat="1" ht="17.25" customHeight="1">
      <c r="A249" s="57"/>
      <c r="B249" s="183"/>
      <c r="D249" s="185"/>
      <c r="E249" s="186"/>
      <c r="F249" s="69"/>
      <c r="G249" s="69"/>
      <c r="H249" s="74"/>
      <c r="I249" s="69"/>
      <c r="J249" s="57"/>
      <c r="K249" s="69"/>
      <c r="M249" s="57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</row>
    <row r="250" spans="1:98" s="184" customFormat="1" ht="17.25" customHeight="1">
      <c r="A250" s="57"/>
      <c r="B250" s="183"/>
      <c r="C250" s="184" t="s">
        <v>556</v>
      </c>
      <c r="D250" s="185"/>
      <c r="E250" s="186"/>
      <c r="F250" s="250" t="s">
        <v>558</v>
      </c>
      <c r="G250" s="69"/>
      <c r="H250" s="74"/>
      <c r="I250" s="69"/>
      <c r="J250" s="57"/>
      <c r="K250" s="69"/>
      <c r="M250" s="57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</row>
    <row r="251" spans="1:98" s="184" customFormat="1" ht="17.25" customHeight="1">
      <c r="A251" s="57"/>
      <c r="B251" s="183"/>
      <c r="D251" s="185"/>
      <c r="E251" s="186"/>
      <c r="F251" s="69"/>
      <c r="G251" s="69"/>
      <c r="H251" s="74"/>
      <c r="I251" s="69"/>
      <c r="J251" s="57"/>
      <c r="K251" s="69"/>
      <c r="M251" s="57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</row>
    <row r="252" spans="1:98" s="184" customFormat="1" ht="17.25" customHeight="1">
      <c r="A252" s="57"/>
      <c r="B252" s="183"/>
      <c r="C252" s="184" t="s">
        <v>557</v>
      </c>
      <c r="D252" s="185"/>
      <c r="E252" s="186"/>
      <c r="F252" s="250" t="s">
        <v>559</v>
      </c>
      <c r="G252" s="69"/>
      <c r="H252" s="74"/>
      <c r="I252" s="69"/>
      <c r="J252" s="57"/>
      <c r="K252" s="69"/>
      <c r="M252" s="57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</row>
    <row r="253" spans="1:98" s="184" customFormat="1" ht="17.25" customHeight="1">
      <c r="A253" s="57"/>
      <c r="B253" s="183"/>
      <c r="D253" s="185"/>
      <c r="E253" s="186"/>
      <c r="F253" s="69"/>
      <c r="G253" s="69"/>
      <c r="H253" s="74"/>
      <c r="I253" s="69"/>
      <c r="J253" s="57"/>
      <c r="K253" s="69"/>
      <c r="M253" s="57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</row>
    <row r="254" spans="1:98" s="184" customFormat="1" ht="17.25" customHeight="1">
      <c r="A254" s="57"/>
      <c r="B254" s="183"/>
      <c r="D254" s="185"/>
      <c r="E254" s="186"/>
      <c r="F254" s="69"/>
      <c r="G254" s="69"/>
      <c r="H254" s="74"/>
      <c r="I254" s="69"/>
      <c r="J254" s="57"/>
      <c r="K254" s="69"/>
      <c r="M254" s="57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</row>
    <row r="255" spans="1:98" s="184" customFormat="1" ht="17.25" customHeight="1">
      <c r="A255" s="57"/>
      <c r="B255" s="183"/>
      <c r="D255" s="185"/>
      <c r="E255" s="186"/>
      <c r="F255" s="69"/>
      <c r="G255" s="69"/>
      <c r="H255" s="74"/>
      <c r="I255" s="69"/>
      <c r="J255" s="57"/>
      <c r="K255" s="69"/>
      <c r="M255" s="57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</row>
    <row r="256" spans="1:98" s="184" customFormat="1" ht="17.25" customHeight="1">
      <c r="A256" s="57"/>
      <c r="B256" s="183"/>
      <c r="D256" s="185"/>
      <c r="E256" s="186"/>
      <c r="F256" s="69"/>
      <c r="G256" s="69"/>
      <c r="H256" s="74"/>
      <c r="I256" s="69"/>
      <c r="J256" s="57"/>
      <c r="K256" s="69"/>
      <c r="M256" s="57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</row>
    <row r="257" spans="1:98" s="184" customFormat="1" ht="17.25" customHeight="1">
      <c r="A257" s="57"/>
      <c r="B257" s="183"/>
      <c r="D257" s="185"/>
      <c r="E257" s="186"/>
      <c r="F257" s="69"/>
      <c r="G257" s="69"/>
      <c r="H257" s="74"/>
      <c r="I257" s="69"/>
      <c r="J257" s="57"/>
      <c r="K257" s="69"/>
      <c r="M257" s="57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</row>
    <row r="258" spans="1:98" s="184" customFormat="1" ht="17.25" customHeight="1">
      <c r="A258" s="57"/>
      <c r="B258" s="183"/>
      <c r="D258" s="185"/>
      <c r="E258" s="186"/>
      <c r="F258" s="69"/>
      <c r="G258" s="69"/>
      <c r="H258" s="74"/>
      <c r="I258" s="69"/>
      <c r="J258" s="57"/>
      <c r="K258" s="69"/>
      <c r="M258" s="57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</row>
    <row r="259" spans="1:98" s="184" customFormat="1" ht="17.25" customHeight="1">
      <c r="A259" s="57"/>
      <c r="B259" s="183"/>
      <c r="D259" s="185"/>
      <c r="E259" s="186"/>
      <c r="F259" s="69"/>
      <c r="G259" s="69"/>
      <c r="H259" s="74"/>
      <c r="I259" s="69"/>
      <c r="J259" s="57"/>
      <c r="K259" s="69"/>
      <c r="M259" s="57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</row>
    <row r="260" spans="1:98" s="184" customFormat="1" ht="17.25" customHeight="1">
      <c r="A260" s="57"/>
      <c r="B260" s="183"/>
      <c r="D260" s="185"/>
      <c r="E260" s="186"/>
      <c r="F260" s="69"/>
      <c r="G260" s="69"/>
      <c r="H260" s="74"/>
      <c r="I260" s="69"/>
      <c r="J260" s="57"/>
      <c r="K260" s="69"/>
      <c r="M260" s="57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</row>
    <row r="261" spans="1:98" s="184" customFormat="1" ht="17.25" customHeight="1">
      <c r="A261" s="57"/>
      <c r="B261" s="183"/>
      <c r="D261" s="185"/>
      <c r="E261" s="186"/>
      <c r="F261" s="69"/>
      <c r="G261" s="69"/>
      <c r="H261" s="74"/>
      <c r="I261" s="69"/>
      <c r="J261" s="57"/>
      <c r="K261" s="69"/>
      <c r="M261" s="57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</row>
    <row r="262" spans="1:98" s="184" customFormat="1" ht="17.25" customHeight="1">
      <c r="A262" s="57"/>
      <c r="B262" s="183"/>
      <c r="D262" s="185"/>
      <c r="E262" s="186"/>
      <c r="F262" s="69"/>
      <c r="G262" s="69"/>
      <c r="H262" s="74"/>
      <c r="I262" s="69"/>
      <c r="J262" s="57"/>
      <c r="K262" s="69"/>
      <c r="M262" s="57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</row>
    <row r="263" spans="1:98" s="184" customFormat="1" ht="17.25" customHeight="1">
      <c r="A263" s="57"/>
      <c r="B263" s="183"/>
      <c r="D263" s="185"/>
      <c r="E263" s="186"/>
      <c r="F263" s="69"/>
      <c r="G263" s="69"/>
      <c r="H263" s="74"/>
      <c r="I263" s="69"/>
      <c r="J263" s="57"/>
      <c r="K263" s="69"/>
      <c r="M263" s="57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</row>
    <row r="264" spans="1:98" s="184" customFormat="1" ht="17.25" customHeight="1">
      <c r="A264" s="57"/>
      <c r="B264" s="183"/>
      <c r="D264" s="185"/>
      <c r="E264" s="186"/>
      <c r="F264" s="69"/>
      <c r="G264" s="69"/>
      <c r="H264" s="74"/>
      <c r="I264" s="69"/>
      <c r="J264" s="57"/>
      <c r="K264" s="69"/>
      <c r="M264" s="57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</row>
    <row r="265" spans="1:98" s="184" customFormat="1" ht="17.25" customHeight="1">
      <c r="A265" s="57"/>
      <c r="B265" s="183"/>
      <c r="D265" s="185"/>
      <c r="E265" s="186"/>
      <c r="F265" s="69"/>
      <c r="G265" s="69"/>
      <c r="H265" s="74"/>
      <c r="I265" s="69"/>
      <c r="J265" s="57"/>
      <c r="K265" s="69"/>
      <c r="M265" s="57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</row>
    <row r="266" spans="1:98" s="184" customFormat="1" ht="17.25" customHeight="1">
      <c r="A266" s="57"/>
      <c r="B266" s="183"/>
      <c r="D266" s="185"/>
      <c r="E266" s="186"/>
      <c r="F266" s="69"/>
      <c r="G266" s="69"/>
      <c r="H266" s="74"/>
      <c r="I266" s="69"/>
      <c r="J266" s="57"/>
      <c r="K266" s="69"/>
      <c r="M266" s="57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</row>
    <row r="267" spans="1:98" s="184" customFormat="1" ht="17.25" customHeight="1">
      <c r="A267" s="57"/>
      <c r="B267" s="183"/>
      <c r="D267" s="185"/>
      <c r="E267" s="186"/>
      <c r="F267" s="69"/>
      <c r="G267" s="69"/>
      <c r="H267" s="74"/>
      <c r="I267" s="69"/>
      <c r="J267" s="57"/>
      <c r="K267" s="69"/>
      <c r="M267" s="57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</row>
    <row r="268" spans="1:98" s="184" customFormat="1" ht="17.25" customHeight="1">
      <c r="A268" s="57"/>
      <c r="B268" s="183"/>
      <c r="D268" s="185"/>
      <c r="E268" s="186"/>
      <c r="F268" s="69"/>
      <c r="G268" s="69"/>
      <c r="H268" s="74"/>
      <c r="I268" s="69"/>
      <c r="J268" s="57"/>
      <c r="K268" s="69"/>
      <c r="M268" s="57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</row>
    <row r="269" spans="1:98" s="184" customFormat="1" ht="17.25" customHeight="1">
      <c r="A269" s="57"/>
      <c r="B269" s="183"/>
      <c r="D269" s="185"/>
      <c r="E269" s="186"/>
      <c r="F269" s="69"/>
      <c r="G269" s="69"/>
      <c r="H269" s="74"/>
      <c r="I269" s="69"/>
      <c r="J269" s="57"/>
      <c r="K269" s="69"/>
      <c r="M269" s="57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</row>
    <row r="270" spans="1:98" s="184" customFormat="1" ht="17.25" customHeight="1">
      <c r="A270" s="57"/>
      <c r="B270" s="183"/>
      <c r="D270" s="185"/>
      <c r="E270" s="186"/>
      <c r="F270" s="69"/>
      <c r="G270" s="69"/>
      <c r="H270" s="74"/>
      <c r="I270" s="69"/>
      <c r="J270" s="57"/>
      <c r="K270" s="69"/>
      <c r="M270" s="57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</row>
    <row r="271" spans="1:98" s="184" customFormat="1" ht="17.25" customHeight="1">
      <c r="A271" s="57"/>
      <c r="B271" s="183"/>
      <c r="D271" s="185"/>
      <c r="E271" s="186"/>
      <c r="F271" s="69"/>
      <c r="G271" s="69"/>
      <c r="H271" s="74"/>
      <c r="I271" s="69"/>
      <c r="J271" s="57"/>
      <c r="K271" s="69"/>
      <c r="M271" s="57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</row>
    <row r="272" spans="1:98" s="184" customFormat="1" ht="17.25" customHeight="1">
      <c r="A272" s="57"/>
      <c r="B272" s="183"/>
      <c r="D272" s="185"/>
      <c r="E272" s="186"/>
      <c r="F272" s="69"/>
      <c r="G272" s="69"/>
      <c r="H272" s="74"/>
      <c r="I272" s="69"/>
      <c r="J272" s="57"/>
      <c r="K272" s="69"/>
      <c r="M272" s="57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</row>
    <row r="273" spans="1:98" s="184" customFormat="1" ht="17.25" customHeight="1">
      <c r="A273" s="57"/>
      <c r="B273" s="183"/>
      <c r="D273" s="185"/>
      <c r="E273" s="186"/>
      <c r="F273" s="69"/>
      <c r="G273" s="69"/>
      <c r="H273" s="74"/>
      <c r="I273" s="69"/>
      <c r="J273" s="57"/>
      <c r="K273" s="69"/>
      <c r="M273" s="57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</row>
    <row r="274" spans="1:98" s="184" customFormat="1" ht="17.25" customHeight="1">
      <c r="A274" s="57"/>
      <c r="B274" s="183"/>
      <c r="D274" s="185"/>
      <c r="E274" s="186"/>
      <c r="F274" s="69"/>
      <c r="G274" s="69"/>
      <c r="H274" s="74"/>
      <c r="I274" s="69"/>
      <c r="J274" s="57"/>
      <c r="K274" s="69"/>
      <c r="M274" s="57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</row>
    <row r="275" spans="1:98" s="184" customFormat="1" ht="17.25" customHeight="1">
      <c r="A275" s="57"/>
      <c r="B275" s="183"/>
      <c r="D275" s="185"/>
      <c r="E275" s="186"/>
      <c r="F275" s="69"/>
      <c r="G275" s="69"/>
      <c r="H275" s="74"/>
      <c r="I275" s="69"/>
      <c r="J275" s="57"/>
      <c r="K275" s="69"/>
      <c r="M275" s="57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</row>
    <row r="276" spans="1:98" s="184" customFormat="1" ht="17.25" customHeight="1">
      <c r="A276" s="57"/>
      <c r="B276" s="183"/>
      <c r="D276" s="185"/>
      <c r="E276" s="186"/>
      <c r="F276" s="69"/>
      <c r="G276" s="69"/>
      <c r="H276" s="74"/>
      <c r="I276" s="69"/>
      <c r="J276" s="57"/>
      <c r="K276" s="69"/>
      <c r="M276" s="57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</row>
    <row r="277" spans="1:98" s="184" customFormat="1" ht="17.25" customHeight="1">
      <c r="A277" s="57"/>
      <c r="B277" s="183"/>
      <c r="D277" s="185"/>
      <c r="E277" s="186"/>
      <c r="F277" s="69"/>
      <c r="G277" s="69"/>
      <c r="H277" s="74"/>
      <c r="I277" s="69"/>
      <c r="J277" s="57"/>
      <c r="K277" s="69"/>
      <c r="M277" s="57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</row>
    <row r="278" spans="1:98" s="184" customFormat="1" ht="17.25" customHeight="1">
      <c r="A278" s="57"/>
      <c r="B278" s="183"/>
      <c r="D278" s="185"/>
      <c r="E278" s="186"/>
      <c r="F278" s="69"/>
      <c r="G278" s="69"/>
      <c r="H278" s="74"/>
      <c r="I278" s="69"/>
      <c r="J278" s="57"/>
      <c r="K278" s="69"/>
      <c r="M278" s="57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</row>
    <row r="279" spans="1:98" s="184" customFormat="1" ht="17.25" customHeight="1">
      <c r="A279" s="57"/>
      <c r="B279" s="183"/>
      <c r="D279" s="185"/>
      <c r="E279" s="186"/>
      <c r="F279" s="69"/>
      <c r="G279" s="69"/>
      <c r="H279" s="74"/>
      <c r="I279" s="69"/>
      <c r="J279" s="57"/>
      <c r="K279" s="69"/>
      <c r="M279" s="57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</row>
    <row r="280" spans="1:98" s="184" customFormat="1" ht="17.25" customHeight="1">
      <c r="A280" s="57"/>
      <c r="B280" s="183"/>
      <c r="D280" s="185"/>
      <c r="E280" s="186"/>
      <c r="F280" s="69"/>
      <c r="G280" s="69"/>
      <c r="H280" s="74"/>
      <c r="I280" s="69"/>
      <c r="J280" s="57"/>
      <c r="K280" s="69"/>
      <c r="M280" s="57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</row>
    <row r="281" spans="1:98" s="184" customFormat="1" ht="17.25" customHeight="1">
      <c r="A281" s="57"/>
      <c r="B281" s="183"/>
      <c r="D281" s="185"/>
      <c r="E281" s="186"/>
      <c r="F281" s="69"/>
      <c r="G281" s="69"/>
      <c r="H281" s="74"/>
      <c r="I281" s="69"/>
      <c r="J281" s="57"/>
      <c r="K281" s="69"/>
      <c r="M281" s="57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</row>
    <row r="282" spans="1:98" s="184" customFormat="1" ht="17.25" customHeight="1">
      <c r="A282" s="57"/>
      <c r="B282" s="183"/>
      <c r="D282" s="185"/>
      <c r="E282" s="186"/>
      <c r="F282" s="69"/>
      <c r="G282" s="69"/>
      <c r="H282" s="74"/>
      <c r="I282" s="69"/>
      <c r="J282" s="57"/>
      <c r="K282" s="69"/>
      <c r="M282" s="57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</row>
    <row r="283" spans="1:98" s="184" customFormat="1" ht="17.25" customHeight="1">
      <c r="A283" s="57"/>
      <c r="B283" s="183"/>
      <c r="D283" s="185"/>
      <c r="E283" s="186"/>
      <c r="F283" s="69"/>
      <c r="G283" s="69"/>
      <c r="H283" s="74"/>
      <c r="I283" s="69"/>
      <c r="J283" s="57"/>
      <c r="K283" s="69"/>
      <c r="M283" s="57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</row>
    <row r="284" spans="1:98" s="184" customFormat="1" ht="17.25" customHeight="1">
      <c r="A284" s="57"/>
      <c r="B284" s="183"/>
      <c r="D284" s="185"/>
      <c r="E284" s="186"/>
      <c r="F284" s="69"/>
      <c r="G284" s="69"/>
      <c r="H284" s="74"/>
      <c r="I284" s="69"/>
      <c r="J284" s="57"/>
      <c r="K284" s="69"/>
      <c r="M284" s="57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</row>
    <row r="285" spans="1:98" s="184" customFormat="1" ht="17.25" customHeight="1">
      <c r="A285" s="57"/>
      <c r="B285" s="183"/>
      <c r="D285" s="185"/>
      <c r="E285" s="186"/>
      <c r="F285" s="69"/>
      <c r="G285" s="69"/>
      <c r="H285" s="74"/>
      <c r="I285" s="69"/>
      <c r="J285" s="57"/>
      <c r="K285" s="69"/>
      <c r="M285" s="57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</row>
    <row r="286" spans="1:98" s="184" customFormat="1" ht="17.25" customHeight="1">
      <c r="A286" s="57"/>
      <c r="B286" s="183"/>
      <c r="D286" s="185"/>
      <c r="E286" s="186"/>
      <c r="F286" s="69"/>
      <c r="G286" s="69"/>
      <c r="H286" s="74"/>
      <c r="I286" s="69"/>
      <c r="J286" s="57"/>
      <c r="K286" s="69"/>
      <c r="M286" s="57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</row>
    <row r="287" spans="1:98" s="184" customFormat="1" ht="17.25" customHeight="1">
      <c r="A287" s="57"/>
      <c r="B287" s="183"/>
      <c r="D287" s="185"/>
      <c r="E287" s="186"/>
      <c r="F287" s="69"/>
      <c r="G287" s="69"/>
      <c r="H287" s="74"/>
      <c r="I287" s="69"/>
      <c r="J287" s="57"/>
      <c r="K287" s="69"/>
      <c r="M287" s="57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</row>
    <row r="288" spans="1:98" s="184" customFormat="1" ht="17.25" customHeight="1">
      <c r="A288" s="57"/>
      <c r="B288" s="183"/>
      <c r="D288" s="185"/>
      <c r="E288" s="186"/>
      <c r="F288" s="69"/>
      <c r="G288" s="69"/>
      <c r="H288" s="74"/>
      <c r="I288" s="69"/>
      <c r="J288" s="57"/>
      <c r="K288" s="69"/>
      <c r="M288" s="57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</row>
    <row r="289" spans="1:98" s="184" customFormat="1" ht="17.25" customHeight="1">
      <c r="A289" s="57"/>
      <c r="B289" s="183"/>
      <c r="D289" s="185"/>
      <c r="E289" s="186"/>
      <c r="F289" s="69"/>
      <c r="G289" s="69"/>
      <c r="H289" s="74"/>
      <c r="I289" s="69"/>
      <c r="J289" s="57"/>
      <c r="K289" s="69"/>
      <c r="M289" s="57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</row>
    <row r="290" spans="1:98" s="184" customFormat="1" ht="17.25" customHeight="1">
      <c r="A290" s="57"/>
      <c r="B290" s="183"/>
      <c r="D290" s="185"/>
      <c r="E290" s="186"/>
      <c r="F290" s="69"/>
      <c r="G290" s="69"/>
      <c r="H290" s="74"/>
      <c r="I290" s="69"/>
      <c r="J290" s="57"/>
      <c r="K290" s="69"/>
      <c r="M290" s="5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</row>
    <row r="291" spans="1:98" s="184" customFormat="1" ht="17.25" customHeight="1">
      <c r="A291" s="57"/>
      <c r="B291" s="183"/>
      <c r="D291" s="185"/>
      <c r="E291" s="186"/>
      <c r="F291" s="69"/>
      <c r="G291" s="69"/>
      <c r="H291" s="74"/>
      <c r="I291" s="69"/>
      <c r="J291" s="57"/>
      <c r="K291" s="69"/>
      <c r="M291" s="5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</row>
    <row r="292" spans="1:98" s="184" customFormat="1" ht="17.25" customHeight="1">
      <c r="A292" s="57"/>
      <c r="B292" s="183"/>
      <c r="D292" s="185"/>
      <c r="E292" s="186"/>
      <c r="F292" s="69"/>
      <c r="G292" s="69"/>
      <c r="H292" s="74"/>
      <c r="I292" s="69"/>
      <c r="J292" s="57"/>
      <c r="K292" s="69"/>
      <c r="M292" s="5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</row>
    <row r="293" spans="1:98" s="184" customFormat="1" ht="17.25" customHeight="1">
      <c r="A293" s="57"/>
      <c r="B293" s="183"/>
      <c r="D293" s="185"/>
      <c r="E293" s="186"/>
      <c r="F293" s="69"/>
      <c r="G293" s="69"/>
      <c r="H293" s="74"/>
      <c r="I293" s="69"/>
      <c r="J293" s="57"/>
      <c r="K293" s="69"/>
      <c r="M293" s="5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</row>
    <row r="294" spans="1:98" s="184" customFormat="1" ht="17.25" customHeight="1">
      <c r="A294" s="57"/>
      <c r="B294" s="183"/>
      <c r="D294" s="185"/>
      <c r="E294" s="186"/>
      <c r="F294" s="69"/>
      <c r="G294" s="69"/>
      <c r="H294" s="74"/>
      <c r="I294" s="69"/>
      <c r="J294" s="57"/>
      <c r="K294" s="69"/>
      <c r="M294" s="57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</row>
    <row r="295" spans="1:98" s="184" customFormat="1" ht="17.25" customHeight="1">
      <c r="A295" s="57"/>
      <c r="B295" s="183"/>
      <c r="D295" s="185"/>
      <c r="E295" s="186"/>
      <c r="F295" s="69"/>
      <c r="G295" s="69"/>
      <c r="H295" s="74"/>
      <c r="I295" s="69"/>
      <c r="J295" s="57"/>
      <c r="K295" s="69"/>
      <c r="M295" s="57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</row>
    <row r="296" spans="1:98" s="184" customFormat="1" ht="17.25" customHeight="1">
      <c r="A296" s="57"/>
      <c r="B296" s="183"/>
      <c r="D296" s="185"/>
      <c r="E296" s="186"/>
      <c r="F296" s="69"/>
      <c r="G296" s="69"/>
      <c r="H296" s="74"/>
      <c r="I296" s="69"/>
      <c r="J296" s="57"/>
      <c r="K296" s="69"/>
      <c r="M296" s="57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</row>
    <row r="297" spans="1:98" s="184" customFormat="1" ht="17.25" customHeight="1">
      <c r="A297" s="57"/>
      <c r="B297" s="183"/>
      <c r="D297" s="185"/>
      <c r="E297" s="186"/>
      <c r="F297" s="69"/>
      <c r="G297" s="69"/>
      <c r="H297" s="74"/>
      <c r="I297" s="69"/>
      <c r="J297" s="57"/>
      <c r="K297" s="69"/>
      <c r="M297" s="57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</row>
    <row r="298" spans="1:98" s="184" customFormat="1" ht="17.25" customHeight="1">
      <c r="A298" s="57"/>
      <c r="B298" s="183"/>
      <c r="D298" s="185"/>
      <c r="E298" s="186"/>
      <c r="F298" s="69"/>
      <c r="G298" s="69"/>
      <c r="H298" s="74"/>
      <c r="I298" s="69"/>
      <c r="J298" s="57"/>
      <c r="K298" s="69"/>
      <c r="M298" s="57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</row>
    <row r="299" spans="1:98" s="184" customFormat="1" ht="17.25" customHeight="1">
      <c r="A299" s="57"/>
      <c r="B299" s="183"/>
      <c r="D299" s="185"/>
      <c r="E299" s="186"/>
      <c r="F299" s="69"/>
      <c r="G299" s="69"/>
      <c r="H299" s="74"/>
      <c r="I299" s="69"/>
      <c r="J299" s="57"/>
      <c r="K299" s="69"/>
      <c r="M299" s="57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</row>
    <row r="300" spans="1:98" s="184" customFormat="1" ht="12.75">
      <c r="A300" s="57"/>
      <c r="B300" s="183"/>
      <c r="D300" s="185"/>
      <c r="E300" s="186"/>
      <c r="F300" s="69"/>
      <c r="G300" s="69"/>
      <c r="H300" s="74"/>
      <c r="I300" s="69"/>
      <c r="J300" s="57"/>
      <c r="K300" s="69"/>
      <c r="M300" s="57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</row>
    <row r="301" spans="1:98" s="184" customFormat="1" ht="12.75">
      <c r="A301" s="57"/>
      <c r="B301" s="183"/>
      <c r="D301" s="185"/>
      <c r="E301" s="186"/>
      <c r="F301" s="69"/>
      <c r="G301" s="69"/>
      <c r="H301" s="74"/>
      <c r="I301" s="69"/>
      <c r="J301" s="57"/>
      <c r="K301" s="69"/>
      <c r="M301" s="57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</row>
    <row r="302" spans="1:98" s="184" customFormat="1" ht="12.75">
      <c r="A302" s="57"/>
      <c r="B302" s="183"/>
      <c r="D302" s="185"/>
      <c r="E302" s="186"/>
      <c r="F302" s="69"/>
      <c r="G302" s="69"/>
      <c r="H302" s="74"/>
      <c r="I302" s="69"/>
      <c r="J302" s="57"/>
      <c r="K302" s="69"/>
      <c r="M302" s="57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</row>
    <row r="303" spans="1:98" s="184" customFormat="1" ht="12.75">
      <c r="A303" s="57"/>
      <c r="B303" s="183"/>
      <c r="D303" s="185"/>
      <c r="E303" s="186"/>
      <c r="F303" s="69"/>
      <c r="G303" s="69"/>
      <c r="H303" s="74"/>
      <c r="I303" s="69"/>
      <c r="J303" s="57"/>
      <c r="K303" s="69"/>
      <c r="M303" s="57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</row>
    <row r="304" spans="1:98" s="184" customFormat="1" ht="12.75">
      <c r="A304" s="57"/>
      <c r="B304" s="183"/>
      <c r="D304" s="185"/>
      <c r="E304" s="186"/>
      <c r="F304" s="69"/>
      <c r="G304" s="69"/>
      <c r="H304" s="74"/>
      <c r="I304" s="69"/>
      <c r="J304" s="57"/>
      <c r="K304" s="69"/>
      <c r="M304" s="57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</row>
    <row r="305" spans="1:98" s="184" customFormat="1" ht="12.75">
      <c r="A305" s="57"/>
      <c r="B305" s="183"/>
      <c r="D305" s="185"/>
      <c r="E305" s="186"/>
      <c r="F305" s="69"/>
      <c r="G305" s="69"/>
      <c r="H305" s="74"/>
      <c r="I305" s="69"/>
      <c r="J305" s="57"/>
      <c r="K305" s="69"/>
      <c r="M305" s="57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</row>
    <row r="306" spans="1:98" s="184" customFormat="1" ht="12.75">
      <c r="A306" s="57"/>
      <c r="B306" s="183"/>
      <c r="D306" s="185"/>
      <c r="E306" s="186"/>
      <c r="F306" s="69"/>
      <c r="G306" s="69"/>
      <c r="H306" s="74"/>
      <c r="I306" s="69"/>
      <c r="J306" s="57"/>
      <c r="K306" s="69"/>
      <c r="M306" s="57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</row>
    <row r="307" spans="1:98" s="184" customFormat="1" ht="12.75">
      <c r="A307" s="57"/>
      <c r="B307" s="183"/>
      <c r="D307" s="185"/>
      <c r="E307" s="186"/>
      <c r="F307" s="69"/>
      <c r="G307" s="69"/>
      <c r="H307" s="74"/>
      <c r="I307" s="69"/>
      <c r="J307" s="57"/>
      <c r="K307" s="69"/>
      <c r="M307" s="57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</row>
    <row r="308" spans="1:98" s="184" customFormat="1" ht="12.75">
      <c r="A308" s="57"/>
      <c r="B308" s="183"/>
      <c r="D308" s="185"/>
      <c r="E308" s="186"/>
      <c r="F308" s="69"/>
      <c r="G308" s="69"/>
      <c r="H308" s="74"/>
      <c r="I308" s="69"/>
      <c r="J308" s="57"/>
      <c r="K308" s="69"/>
      <c r="M308" s="57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</row>
    <row r="309" spans="1:98" s="184" customFormat="1" ht="12.75">
      <c r="A309" s="57"/>
      <c r="B309" s="183"/>
      <c r="D309" s="185"/>
      <c r="E309" s="186"/>
      <c r="F309" s="69"/>
      <c r="G309" s="69"/>
      <c r="H309" s="74"/>
      <c r="I309" s="69"/>
      <c r="J309" s="57"/>
      <c r="K309" s="69"/>
      <c r="M309" s="5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</row>
    <row r="310" spans="1:98" s="184" customFormat="1" ht="12.75">
      <c r="A310" s="57"/>
      <c r="B310" s="183"/>
      <c r="D310" s="185"/>
      <c r="E310" s="186"/>
      <c r="F310" s="69"/>
      <c r="G310" s="69"/>
      <c r="H310" s="74"/>
      <c r="I310" s="69"/>
      <c r="J310" s="57"/>
      <c r="K310" s="69"/>
      <c r="M310" s="5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</row>
    <row r="311" spans="1:98" s="184" customFormat="1" ht="12.75">
      <c r="A311" s="57"/>
      <c r="B311" s="183"/>
      <c r="D311" s="185"/>
      <c r="E311" s="186"/>
      <c r="F311" s="69"/>
      <c r="G311" s="69"/>
      <c r="H311" s="74"/>
      <c r="I311" s="69"/>
      <c r="J311" s="57"/>
      <c r="K311" s="69"/>
      <c r="M311" s="5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</row>
    <row r="312" spans="1:98" s="184" customFormat="1" ht="12.75">
      <c r="A312" s="57"/>
      <c r="B312" s="183"/>
      <c r="D312" s="185"/>
      <c r="E312" s="186"/>
      <c r="F312" s="69"/>
      <c r="G312" s="69"/>
      <c r="H312" s="74"/>
      <c r="I312" s="69"/>
      <c r="J312" s="57"/>
      <c r="K312" s="69"/>
      <c r="M312" s="5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</row>
    <row r="313" spans="1:98" s="184" customFormat="1" ht="12.75">
      <c r="A313" s="57"/>
      <c r="B313" s="183"/>
      <c r="D313" s="185"/>
      <c r="E313" s="186"/>
      <c r="F313" s="69"/>
      <c r="G313" s="69"/>
      <c r="H313" s="74"/>
      <c r="I313" s="69"/>
      <c r="J313" s="57"/>
      <c r="K313" s="69"/>
      <c r="M313" s="5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</row>
    <row r="314" spans="1:98" s="184" customFormat="1" ht="12.75">
      <c r="A314" s="57"/>
      <c r="B314" s="183"/>
      <c r="D314" s="185"/>
      <c r="E314" s="186"/>
      <c r="F314" s="69"/>
      <c r="G314" s="69"/>
      <c r="H314" s="74"/>
      <c r="I314" s="69"/>
      <c r="J314" s="57"/>
      <c r="K314" s="69"/>
      <c r="M314" s="5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</row>
    <row r="315" spans="1:98" s="184" customFormat="1" ht="12.75">
      <c r="A315" s="57"/>
      <c r="B315" s="183"/>
      <c r="D315" s="185"/>
      <c r="E315" s="186"/>
      <c r="F315" s="69"/>
      <c r="G315" s="69"/>
      <c r="H315" s="74"/>
      <c r="I315" s="69"/>
      <c r="J315" s="57"/>
      <c r="K315" s="69"/>
      <c r="M315" s="5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</row>
    <row r="316" spans="1:98" s="184" customFormat="1" ht="12.75">
      <c r="A316" s="57"/>
      <c r="B316" s="183"/>
      <c r="D316" s="185"/>
      <c r="E316" s="186"/>
      <c r="F316" s="69"/>
      <c r="G316" s="69"/>
      <c r="H316" s="74"/>
      <c r="I316" s="69"/>
      <c r="J316" s="57"/>
      <c r="K316" s="69"/>
      <c r="M316" s="5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</row>
    <row r="317" spans="1:98" s="184" customFormat="1" ht="12.75">
      <c r="A317" s="57"/>
      <c r="B317" s="183"/>
      <c r="D317" s="185"/>
      <c r="E317" s="186"/>
      <c r="F317" s="69"/>
      <c r="G317" s="69"/>
      <c r="H317" s="74"/>
      <c r="I317" s="69"/>
      <c r="J317" s="57"/>
      <c r="K317" s="69"/>
      <c r="M317" s="5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</row>
    <row r="318" spans="1:98" s="184" customFormat="1" ht="12.75">
      <c r="A318" s="57"/>
      <c r="B318" s="183"/>
      <c r="D318" s="185"/>
      <c r="E318" s="186"/>
      <c r="F318" s="69"/>
      <c r="G318" s="69"/>
      <c r="H318" s="74"/>
      <c r="I318" s="69"/>
      <c r="J318" s="57"/>
      <c r="K318" s="69"/>
      <c r="M318" s="5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</row>
    <row r="319" spans="1:98" s="184" customFormat="1" ht="12.75">
      <c r="A319" s="57"/>
      <c r="B319" s="183"/>
      <c r="D319" s="185"/>
      <c r="E319" s="186"/>
      <c r="F319" s="69"/>
      <c r="G319" s="69"/>
      <c r="H319" s="74"/>
      <c r="I319" s="69"/>
      <c r="J319" s="57"/>
      <c r="K319" s="69"/>
      <c r="M319" s="5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</row>
    <row r="320" spans="1:98" s="184" customFormat="1" ht="12.75">
      <c r="A320" s="57"/>
      <c r="B320" s="183"/>
      <c r="D320" s="185"/>
      <c r="E320" s="186"/>
      <c r="F320" s="69"/>
      <c r="G320" s="69"/>
      <c r="H320" s="74"/>
      <c r="I320" s="69"/>
      <c r="J320" s="57"/>
      <c r="K320" s="69"/>
      <c r="M320" s="5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</row>
    <row r="321" spans="1:98" s="184" customFormat="1" ht="12.75">
      <c r="A321" s="57"/>
      <c r="B321" s="183"/>
      <c r="D321" s="185"/>
      <c r="E321" s="186"/>
      <c r="F321" s="69"/>
      <c r="G321" s="69"/>
      <c r="H321" s="74"/>
      <c r="I321" s="69"/>
      <c r="J321" s="57"/>
      <c r="K321" s="69"/>
      <c r="M321" s="5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</row>
    <row r="322" spans="1:98" s="184" customFormat="1" ht="12.75">
      <c r="A322" s="57"/>
      <c r="B322" s="183"/>
      <c r="D322" s="185"/>
      <c r="E322" s="186"/>
      <c r="F322" s="69"/>
      <c r="G322" s="69"/>
      <c r="H322" s="74"/>
      <c r="I322" s="69"/>
      <c r="J322" s="57"/>
      <c r="K322" s="69"/>
      <c r="M322" s="5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</row>
    <row r="323" spans="1:98" s="184" customFormat="1" ht="12.75">
      <c r="A323" s="57"/>
      <c r="B323" s="183"/>
      <c r="D323" s="185"/>
      <c r="E323" s="186"/>
      <c r="F323" s="69"/>
      <c r="G323" s="69"/>
      <c r="H323" s="74"/>
      <c r="I323" s="69"/>
      <c r="J323" s="57"/>
      <c r="K323" s="69"/>
      <c r="M323" s="5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</row>
    <row r="324" spans="1:98" s="184" customFormat="1" ht="12.75">
      <c r="A324" s="57"/>
      <c r="B324" s="183"/>
      <c r="D324" s="185"/>
      <c r="E324" s="186"/>
      <c r="F324" s="69"/>
      <c r="G324" s="69"/>
      <c r="H324" s="74"/>
      <c r="I324" s="69"/>
      <c r="J324" s="57"/>
      <c r="K324" s="69"/>
      <c r="M324" s="5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</row>
    <row r="325" spans="1:98" s="184" customFormat="1" ht="12.75">
      <c r="A325" s="57"/>
      <c r="B325" s="183"/>
      <c r="D325" s="185"/>
      <c r="E325" s="186"/>
      <c r="F325" s="69"/>
      <c r="G325" s="69"/>
      <c r="H325" s="74"/>
      <c r="I325" s="69"/>
      <c r="J325" s="57"/>
      <c r="K325" s="69"/>
      <c r="M325" s="5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</row>
    <row r="326" spans="1:98" s="184" customFormat="1" ht="12.75">
      <c r="A326" s="57"/>
      <c r="B326" s="183"/>
      <c r="D326" s="185"/>
      <c r="E326" s="186"/>
      <c r="F326" s="69"/>
      <c r="G326" s="69"/>
      <c r="H326" s="74"/>
      <c r="I326" s="69"/>
      <c r="J326" s="57"/>
      <c r="K326" s="69"/>
      <c r="M326" s="5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</row>
    <row r="327" spans="1:98" s="184" customFormat="1" ht="12.75">
      <c r="A327" s="57"/>
      <c r="B327" s="183"/>
      <c r="D327" s="185"/>
      <c r="E327" s="186"/>
      <c r="F327" s="69"/>
      <c r="G327" s="69"/>
      <c r="H327" s="74"/>
      <c r="I327" s="69"/>
      <c r="J327" s="57"/>
      <c r="K327" s="69"/>
      <c r="M327" s="57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</row>
    <row r="328" spans="1:98" s="184" customFormat="1" ht="12.75">
      <c r="A328" s="57"/>
      <c r="B328" s="183"/>
      <c r="D328" s="185"/>
      <c r="E328" s="186"/>
      <c r="F328" s="69"/>
      <c r="G328" s="69"/>
      <c r="H328" s="74"/>
      <c r="I328" s="69"/>
      <c r="J328" s="57"/>
      <c r="K328" s="69"/>
      <c r="M328" s="57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</row>
    <row r="329" spans="1:98" s="184" customFormat="1" ht="12.75">
      <c r="A329" s="57"/>
      <c r="B329" s="183"/>
      <c r="D329" s="185"/>
      <c r="E329" s="186"/>
      <c r="F329" s="69"/>
      <c r="G329" s="69"/>
      <c r="H329" s="74"/>
      <c r="I329" s="69"/>
      <c r="J329" s="57"/>
      <c r="K329" s="69"/>
      <c r="M329" s="57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</row>
    <row r="330" spans="1:98" s="184" customFormat="1" ht="12.75">
      <c r="A330" s="57"/>
      <c r="B330" s="183"/>
      <c r="D330" s="185"/>
      <c r="E330" s="186"/>
      <c r="F330" s="69"/>
      <c r="G330" s="69"/>
      <c r="H330" s="74"/>
      <c r="I330" s="69"/>
      <c r="J330" s="57"/>
      <c r="K330" s="69"/>
      <c r="M330" s="57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</row>
    <row r="331" spans="1:98" s="184" customFormat="1" ht="12.75">
      <c r="A331" s="57"/>
      <c r="B331" s="183"/>
      <c r="D331" s="185"/>
      <c r="E331" s="186"/>
      <c r="F331" s="69"/>
      <c r="G331" s="69"/>
      <c r="H331" s="74"/>
      <c r="I331" s="69"/>
      <c r="J331" s="57"/>
      <c r="K331" s="69"/>
      <c r="M331" s="57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</row>
    <row r="332" spans="1:98" s="184" customFormat="1" ht="12.75">
      <c r="A332" s="57"/>
      <c r="B332" s="183"/>
      <c r="D332" s="185"/>
      <c r="E332" s="186"/>
      <c r="F332" s="69"/>
      <c r="G332" s="69"/>
      <c r="H332" s="74"/>
      <c r="I332" s="69"/>
      <c r="J332" s="57"/>
      <c r="K332" s="69"/>
      <c r="M332" s="57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</row>
    <row r="333" spans="1:98" s="184" customFormat="1" ht="12.75">
      <c r="A333" s="57"/>
      <c r="B333" s="183"/>
      <c r="D333" s="185"/>
      <c r="E333" s="186"/>
      <c r="F333" s="69"/>
      <c r="G333" s="69"/>
      <c r="H333" s="74"/>
      <c r="I333" s="69"/>
      <c r="J333" s="57"/>
      <c r="K333" s="69"/>
      <c r="M333" s="57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</row>
    <row r="334" spans="1:98" s="184" customFormat="1" ht="12.75">
      <c r="A334" s="57"/>
      <c r="B334" s="183"/>
      <c r="D334" s="185"/>
      <c r="E334" s="186"/>
      <c r="F334" s="69"/>
      <c r="G334" s="69"/>
      <c r="H334" s="74"/>
      <c r="I334" s="69"/>
      <c r="J334" s="57"/>
      <c r="K334" s="69"/>
      <c r="M334" s="57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</row>
    <row r="335" spans="1:98" s="184" customFormat="1" ht="12.75">
      <c r="A335" s="57"/>
      <c r="B335" s="183"/>
      <c r="D335" s="185"/>
      <c r="E335" s="186"/>
      <c r="F335" s="69"/>
      <c r="G335" s="69"/>
      <c r="H335" s="74"/>
      <c r="I335" s="69"/>
      <c r="J335" s="57"/>
      <c r="K335" s="69"/>
      <c r="M335" s="57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</row>
    <row r="336" spans="1:98" s="184" customFormat="1" ht="12.75">
      <c r="A336" s="57"/>
      <c r="B336" s="183"/>
      <c r="D336" s="185"/>
      <c r="E336" s="186"/>
      <c r="F336" s="69"/>
      <c r="G336" s="69"/>
      <c r="H336" s="74"/>
      <c r="I336" s="69"/>
      <c r="J336" s="57"/>
      <c r="K336" s="69"/>
      <c r="M336" s="57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</row>
    <row r="337" spans="1:98" s="184" customFormat="1" ht="12.75">
      <c r="A337" s="57"/>
      <c r="B337" s="183"/>
      <c r="D337" s="185"/>
      <c r="E337" s="186"/>
      <c r="F337" s="69"/>
      <c r="G337" s="69"/>
      <c r="H337" s="74"/>
      <c r="I337" s="69"/>
      <c r="J337" s="57"/>
      <c r="K337" s="69"/>
      <c r="M337" s="57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</row>
    <row r="338" spans="1:98" s="184" customFormat="1" ht="12.75">
      <c r="A338" s="57"/>
      <c r="B338" s="183"/>
      <c r="D338" s="185"/>
      <c r="E338" s="186"/>
      <c r="F338" s="69"/>
      <c r="G338" s="69"/>
      <c r="H338" s="74"/>
      <c r="I338" s="69"/>
      <c r="J338" s="57"/>
      <c r="K338" s="69"/>
      <c r="M338" s="57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</row>
    <row r="339" spans="1:98" s="184" customFormat="1" ht="12.75">
      <c r="A339" s="57"/>
      <c r="B339" s="183"/>
      <c r="D339" s="185"/>
      <c r="E339" s="186"/>
      <c r="F339" s="69"/>
      <c r="G339" s="69"/>
      <c r="H339" s="74"/>
      <c r="I339" s="69"/>
      <c r="J339" s="57"/>
      <c r="K339" s="69"/>
      <c r="M339" s="57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</row>
    <row r="340" spans="1:98" s="184" customFormat="1" ht="12.75">
      <c r="A340" s="57"/>
      <c r="B340" s="183"/>
      <c r="D340" s="185"/>
      <c r="E340" s="186"/>
      <c r="F340" s="69"/>
      <c r="G340" s="69"/>
      <c r="H340" s="74"/>
      <c r="I340" s="69"/>
      <c r="J340" s="57"/>
      <c r="K340" s="69"/>
      <c r="M340" s="57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</row>
    <row r="341" spans="1:98" s="184" customFormat="1" ht="12.75">
      <c r="A341" s="57"/>
      <c r="B341" s="183"/>
      <c r="D341" s="185"/>
      <c r="E341" s="186"/>
      <c r="F341" s="69"/>
      <c r="G341" s="69"/>
      <c r="H341" s="74"/>
      <c r="I341" s="69"/>
      <c r="J341" s="57"/>
      <c r="K341" s="69"/>
      <c r="M341" s="57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</row>
    <row r="342" spans="1:98" s="184" customFormat="1" ht="12.75">
      <c r="A342" s="57"/>
      <c r="B342" s="183"/>
      <c r="D342" s="185"/>
      <c r="E342" s="186"/>
      <c r="F342" s="69"/>
      <c r="G342" s="69"/>
      <c r="H342" s="74"/>
      <c r="I342" s="69"/>
      <c r="J342" s="57"/>
      <c r="K342" s="69"/>
      <c r="M342" s="57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</row>
    <row r="343" spans="1:98" s="184" customFormat="1" ht="12.75">
      <c r="A343" s="57"/>
      <c r="B343" s="183"/>
      <c r="D343" s="185"/>
      <c r="E343" s="186"/>
      <c r="F343" s="69"/>
      <c r="G343" s="69"/>
      <c r="H343" s="74"/>
      <c r="I343" s="69"/>
      <c r="J343" s="57"/>
      <c r="K343" s="69"/>
      <c r="M343" s="57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</row>
    <row r="344" spans="1:98" s="184" customFormat="1" ht="12.75">
      <c r="A344" s="57"/>
      <c r="B344" s="183"/>
      <c r="D344" s="185"/>
      <c r="E344" s="186"/>
      <c r="F344" s="69"/>
      <c r="G344" s="69"/>
      <c r="H344" s="74"/>
      <c r="I344" s="69"/>
      <c r="J344" s="57"/>
      <c r="K344" s="69"/>
      <c r="M344" s="57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</row>
    <row r="345" spans="1:98" s="184" customFormat="1" ht="12.75">
      <c r="A345" s="57"/>
      <c r="B345" s="183"/>
      <c r="D345" s="185"/>
      <c r="E345" s="186"/>
      <c r="F345" s="69"/>
      <c r="G345" s="69"/>
      <c r="H345" s="74"/>
      <c r="I345" s="69"/>
      <c r="J345" s="57"/>
      <c r="K345" s="69"/>
      <c r="M345" s="57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</row>
    <row r="346" spans="1:98" s="184" customFormat="1" ht="12.75">
      <c r="A346" s="57"/>
      <c r="B346" s="183"/>
      <c r="D346" s="185"/>
      <c r="E346" s="186"/>
      <c r="F346" s="69"/>
      <c r="G346" s="69"/>
      <c r="H346" s="57"/>
      <c r="I346" s="69"/>
      <c r="J346" s="57"/>
      <c r="K346" s="69"/>
      <c r="M346" s="57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</row>
    <row r="347" spans="1:98" s="184" customFormat="1" ht="12.75">
      <c r="A347" s="57"/>
      <c r="B347" s="183"/>
      <c r="D347" s="185"/>
      <c r="E347" s="186"/>
      <c r="F347" s="69"/>
      <c r="G347" s="69"/>
      <c r="H347" s="57"/>
      <c r="I347" s="69"/>
      <c r="J347" s="57"/>
      <c r="K347" s="69"/>
      <c r="M347" s="57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</row>
  </sheetData>
  <sheetProtection/>
  <mergeCells count="50">
    <mergeCell ref="A239:P239"/>
    <mergeCell ref="A240:P240"/>
    <mergeCell ref="M241:O241"/>
    <mergeCell ref="A1:Q1"/>
    <mergeCell ref="A2:Q2"/>
    <mergeCell ref="A7:Q7"/>
    <mergeCell ref="A8:Q8"/>
    <mergeCell ref="AL3:AT3"/>
    <mergeCell ref="AV3:BD3"/>
    <mergeCell ref="S3:Z3"/>
    <mergeCell ref="BF3:BO3"/>
    <mergeCell ref="BQ3:BZ3"/>
    <mergeCell ref="M204:O204"/>
    <mergeCell ref="M9:O9"/>
    <mergeCell ref="A18:Q18"/>
    <mergeCell ref="A19:Q19"/>
    <mergeCell ref="CB3:CK3"/>
    <mergeCell ref="CM3:CT3"/>
    <mergeCell ref="CV3:DB3"/>
    <mergeCell ref="A4:Q4"/>
    <mergeCell ref="D5:K5"/>
    <mergeCell ref="L5:Q5"/>
    <mergeCell ref="AB3:AJ3"/>
    <mergeCell ref="M99:O99"/>
    <mergeCell ref="M20:O20"/>
    <mergeCell ref="A78:Q78"/>
    <mergeCell ref="A79:Q79"/>
    <mergeCell ref="M80:O80"/>
    <mergeCell ref="A97:Q97"/>
    <mergeCell ref="A98:Q98"/>
    <mergeCell ref="A173:Q173"/>
    <mergeCell ref="A174:Q174"/>
    <mergeCell ref="M175:O175"/>
    <mergeCell ref="A196:P196"/>
    <mergeCell ref="A158:Q158"/>
    <mergeCell ref="A159:Q159"/>
    <mergeCell ref="M160:O160"/>
    <mergeCell ref="A197:P197"/>
    <mergeCell ref="M198:O198"/>
    <mergeCell ref="A215:P215"/>
    <mergeCell ref="A216:P216"/>
    <mergeCell ref="A202:P202"/>
    <mergeCell ref="A203:P203"/>
    <mergeCell ref="M221:O221"/>
    <mergeCell ref="M237:O237"/>
    <mergeCell ref="M217:O217"/>
    <mergeCell ref="A235:P235"/>
    <mergeCell ref="A236:P236"/>
    <mergeCell ref="A219:P219"/>
    <mergeCell ref="A220:P220"/>
  </mergeCells>
  <printOptions horizontalCentered="1"/>
  <pageMargins left="0.1968503937007874" right="0.15748031496062992" top="0.15748031496062992" bottom="0.15748031496062992" header="0.1968503937007874" footer="0.1968503937007874"/>
  <pageSetup fitToHeight="8" horizontalDpi="600" verticalDpi="600" orientation="portrait" paperSize="9" scale="84" r:id="rId1"/>
  <rowBreaks count="2" manualBreakCount="2">
    <brk id="77" max="16" man="1"/>
    <brk id="20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E48"/>
  <sheetViews>
    <sheetView view="pageBreakPreview" zoomScaleSheetLayoutView="100" zoomScalePageLayoutView="0" workbookViewId="0" topLeftCell="A13">
      <selection activeCell="C52" sqref="C52"/>
    </sheetView>
  </sheetViews>
  <sheetFormatPr defaultColWidth="9.00390625" defaultRowHeight="12.75"/>
  <cols>
    <col min="1" max="1" width="6.00390625" style="19" customWidth="1"/>
    <col min="2" max="2" width="5.75390625" style="3" hidden="1" customWidth="1"/>
    <col min="3" max="3" width="22.125" style="2" customWidth="1"/>
    <col min="4" max="4" width="7.75390625" style="150" customWidth="1"/>
    <col min="5" max="5" width="20.125" style="5" customWidth="1"/>
    <col min="6" max="6" width="9.25390625" style="3" customWidth="1"/>
    <col min="7" max="7" width="7.125" style="3" customWidth="1"/>
    <col min="8" max="8" width="29.75390625" style="2" customWidth="1"/>
    <col min="9" max="16" width="9.625" style="3" hidden="1" customWidth="1"/>
    <col min="17" max="17" width="4.375" style="3" hidden="1" customWidth="1"/>
    <col min="18" max="18" width="3.375" style="2" hidden="1" customWidth="1"/>
    <col min="19" max="20" width="5.375" style="2" customWidth="1"/>
    <col min="21" max="24" width="5.375" style="48" customWidth="1"/>
    <col min="25" max="27" width="5.375" style="2" customWidth="1"/>
    <col min="28" max="28" width="5.00390625" style="2" customWidth="1"/>
    <col min="29" max="29" width="17.00390625" style="2" customWidth="1"/>
    <col min="30" max="98" width="3.375" style="2" customWidth="1"/>
    <col min="99" max="16384" width="9.125" style="2" customWidth="1"/>
  </cols>
  <sheetData>
    <row r="1" spans="1:35" s="38" customFormat="1" ht="17.25" customHeight="1">
      <c r="A1" s="242" t="str">
        <f>ДЕВУШКИ!A1:Q1</f>
        <v>Министерство физической культуры и спорта Пензенской области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S1" s="108" t="s">
        <v>36</v>
      </c>
      <c r="T1" s="108" t="s">
        <v>35</v>
      </c>
      <c r="U1" s="108" t="s">
        <v>34</v>
      </c>
      <c r="V1" s="108" t="s">
        <v>32</v>
      </c>
      <c r="W1" s="108">
        <v>3</v>
      </c>
      <c r="X1" s="111">
        <v>2</v>
      </c>
      <c r="Y1" s="108">
        <v>1</v>
      </c>
      <c r="Z1" s="108" t="s">
        <v>12</v>
      </c>
      <c r="AA1" s="108" t="s">
        <v>13</v>
      </c>
      <c r="AB1" s="108" t="s">
        <v>13</v>
      </c>
      <c r="AC1" s="88"/>
      <c r="AD1" s="88"/>
      <c r="AE1" s="110"/>
      <c r="AF1" s="88"/>
      <c r="AG1" s="88"/>
      <c r="AH1" s="110"/>
      <c r="AI1" s="88"/>
    </row>
    <row r="2" spans="1:35" s="38" customFormat="1" ht="17.25" customHeight="1">
      <c r="A2" s="242" t="str">
        <f>ДЕВУШКИ!A2:Q2</f>
        <v>Федерация легкой атлетики Пензенской области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S2" s="146">
        <v>2</v>
      </c>
      <c r="T2" s="146">
        <v>3.6</v>
      </c>
      <c r="U2" s="146">
        <v>4</v>
      </c>
      <c r="V2" s="146">
        <v>4.3</v>
      </c>
      <c r="W2" s="146">
        <v>4.7</v>
      </c>
      <c r="X2" s="146">
        <v>5.2</v>
      </c>
      <c r="Y2" s="146">
        <v>5.6</v>
      </c>
      <c r="Z2" s="146">
        <v>6</v>
      </c>
      <c r="AA2" s="146">
        <v>6.3</v>
      </c>
      <c r="AB2" s="146">
        <v>6.7</v>
      </c>
      <c r="AC2" s="205" t="s">
        <v>547</v>
      </c>
      <c r="AD2" s="88"/>
      <c r="AE2" s="110"/>
      <c r="AF2" s="88"/>
      <c r="AG2" s="112"/>
      <c r="AH2" s="88"/>
      <c r="AI2" s="88"/>
    </row>
    <row r="3" spans="1:29" s="38" customFormat="1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09"/>
      <c r="S3" s="146">
        <v>2</v>
      </c>
      <c r="T3" s="146">
        <v>9</v>
      </c>
      <c r="U3" s="146">
        <v>9.5</v>
      </c>
      <c r="V3" s="146">
        <v>10</v>
      </c>
      <c r="W3" s="146">
        <v>10.5</v>
      </c>
      <c r="X3" s="146">
        <v>11.3</v>
      </c>
      <c r="Y3" s="146">
        <v>12.1</v>
      </c>
      <c r="Z3" s="146">
        <v>12.9</v>
      </c>
      <c r="AA3" s="146">
        <v>13.6</v>
      </c>
      <c r="AB3" s="169">
        <v>14.3</v>
      </c>
      <c r="AC3" s="206" t="s">
        <v>548</v>
      </c>
    </row>
    <row r="4" spans="1:109" s="38" customFormat="1" ht="30.75" customHeight="1">
      <c r="A4" s="232" t="str">
        <f>ДЕВУШКИ!A4:Q4</f>
        <v>РЕЗУЛЬТАТЫ
Чемпионата и Первенства области по легкой атлетике среди юниорок и юниоров 1998-99г.р.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S4" s="146">
        <v>3.59</v>
      </c>
      <c r="T4" s="146">
        <v>4</v>
      </c>
      <c r="U4" s="146">
        <v>4.5</v>
      </c>
      <c r="V4" s="146">
        <v>5</v>
      </c>
      <c r="W4" s="146">
        <v>5.6</v>
      </c>
      <c r="X4" s="146">
        <v>6.25</v>
      </c>
      <c r="Y4" s="146">
        <v>6.75</v>
      </c>
      <c r="Z4" s="146">
        <v>7.1</v>
      </c>
      <c r="AA4" s="146">
        <v>7.6</v>
      </c>
      <c r="AB4" s="169">
        <v>8</v>
      </c>
      <c r="AC4" s="88" t="s">
        <v>549</v>
      </c>
      <c r="AD4" s="110"/>
      <c r="AE4" s="88"/>
      <c r="AF4" s="88"/>
      <c r="AG4" s="110"/>
      <c r="AH4" s="88"/>
      <c r="AI4" s="88"/>
      <c r="AJ4" s="110"/>
      <c r="AK4" s="88"/>
      <c r="AL4" s="88"/>
      <c r="AM4" s="110"/>
      <c r="AN4" s="88"/>
      <c r="AO4" s="88"/>
      <c r="AP4" s="110"/>
      <c r="AQ4" s="88"/>
      <c r="AR4" s="88"/>
      <c r="AS4" s="110"/>
      <c r="AT4" s="88"/>
      <c r="AU4" s="88"/>
      <c r="AV4" s="110"/>
      <c r="AW4" s="88"/>
      <c r="AX4" s="88"/>
      <c r="AY4" s="110"/>
      <c r="AZ4" s="88"/>
      <c r="BA4" s="88"/>
      <c r="BB4" s="110"/>
      <c r="BC4" s="88"/>
      <c r="BD4" s="88"/>
      <c r="BE4" s="110"/>
      <c r="BF4" s="88"/>
      <c r="BG4" s="88"/>
      <c r="BH4" s="110"/>
      <c r="BI4" s="88"/>
      <c r="BJ4" s="88"/>
      <c r="BK4" s="110"/>
      <c r="BL4" s="88"/>
      <c r="BM4" s="88"/>
      <c r="BN4" s="110"/>
      <c r="BO4" s="88"/>
      <c r="BP4" s="88"/>
      <c r="BQ4" s="110"/>
      <c r="BR4" s="88"/>
      <c r="BS4" s="88"/>
      <c r="BT4" s="110"/>
      <c r="BU4" s="88"/>
      <c r="BV4" s="88"/>
      <c r="BW4" s="110"/>
      <c r="BX4" s="88"/>
      <c r="BY4" s="88"/>
      <c r="BZ4" s="110"/>
      <c r="CA4" s="88"/>
      <c r="CB4" s="88"/>
      <c r="CC4" s="110"/>
      <c r="CD4" s="88"/>
      <c r="CE4" s="88"/>
      <c r="CF4" s="110"/>
      <c r="CG4" s="88"/>
      <c r="CH4" s="88"/>
      <c r="CI4" s="110"/>
      <c r="CJ4" s="88"/>
      <c r="CK4" s="88"/>
      <c r="CL4" s="110"/>
      <c r="CM4" s="88"/>
      <c r="CN4" s="88"/>
      <c r="CO4" s="110"/>
      <c r="CP4" s="88"/>
      <c r="CQ4" s="88"/>
      <c r="CR4" s="110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</row>
    <row r="5" spans="1:29" s="38" customFormat="1" ht="15.75" customHeight="1">
      <c r="A5" s="37"/>
      <c r="B5" s="39"/>
      <c r="C5" s="40" t="s">
        <v>0</v>
      </c>
      <c r="D5" s="238" t="s">
        <v>54</v>
      </c>
      <c r="E5" s="238"/>
      <c r="F5" s="238"/>
      <c r="G5" s="238"/>
      <c r="H5" s="238" t="s">
        <v>60</v>
      </c>
      <c r="I5" s="238"/>
      <c r="J5" s="238"/>
      <c r="K5" s="238"/>
      <c r="L5" s="238"/>
      <c r="M5" s="238"/>
      <c r="N5" s="238"/>
      <c r="O5" s="238"/>
      <c r="P5" s="238"/>
      <c r="Q5" s="238"/>
      <c r="S5" s="147">
        <v>100</v>
      </c>
      <c r="T5" s="147">
        <v>130</v>
      </c>
      <c r="U5" s="147">
        <v>140</v>
      </c>
      <c r="V5" s="147">
        <v>150</v>
      </c>
      <c r="W5" s="147">
        <v>160</v>
      </c>
      <c r="X5" s="147">
        <v>175</v>
      </c>
      <c r="Y5" s="147">
        <v>190</v>
      </c>
      <c r="Z5" s="147">
        <v>202</v>
      </c>
      <c r="AA5" s="147">
        <v>215</v>
      </c>
      <c r="AB5" s="147">
        <v>228</v>
      </c>
      <c r="AC5" s="38" t="s">
        <v>550</v>
      </c>
    </row>
    <row r="6" spans="1:22" s="38" customFormat="1" ht="7.5" customHeight="1">
      <c r="A6" s="37"/>
      <c r="B6" s="39"/>
      <c r="C6" s="40"/>
      <c r="D6" s="148"/>
      <c r="E6" s="72"/>
      <c r="F6" s="72"/>
      <c r="G6" s="72"/>
      <c r="H6" s="81"/>
      <c r="I6" s="72"/>
      <c r="J6" s="72"/>
      <c r="K6" s="72"/>
      <c r="L6" s="72"/>
      <c r="M6" s="72"/>
      <c r="N6" s="72"/>
      <c r="O6" s="72"/>
      <c r="P6" s="72"/>
      <c r="Q6" s="72"/>
      <c r="U6" s="65"/>
      <c r="V6" s="41"/>
    </row>
    <row r="7" spans="1:22" s="38" customFormat="1" ht="15.75" customHeight="1">
      <c r="A7" s="226" t="s">
        <v>86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U7" s="65"/>
      <c r="V7" s="41"/>
    </row>
    <row r="8" spans="1:22" s="38" customFormat="1" ht="18.75" customHeight="1">
      <c r="A8" s="227" t="s">
        <v>33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U8" s="75"/>
      <c r="V8" s="76"/>
    </row>
    <row r="9" spans="1:24" s="45" customFormat="1" ht="24.75" customHeight="1">
      <c r="A9" s="215" t="s">
        <v>1</v>
      </c>
      <c r="B9" s="215" t="s">
        <v>11</v>
      </c>
      <c r="C9" s="215" t="s">
        <v>2</v>
      </c>
      <c r="D9" s="219" t="s">
        <v>3</v>
      </c>
      <c r="E9" s="215" t="s">
        <v>4</v>
      </c>
      <c r="F9" s="215" t="s">
        <v>9</v>
      </c>
      <c r="G9" s="215" t="s">
        <v>7</v>
      </c>
      <c r="H9" s="215" t="s">
        <v>8</v>
      </c>
      <c r="I9" s="247" t="s">
        <v>37</v>
      </c>
      <c r="J9" s="248"/>
      <c r="K9" s="248"/>
      <c r="L9" s="248"/>
      <c r="M9" s="248"/>
      <c r="N9" s="248"/>
      <c r="O9" s="249"/>
      <c r="P9" s="216" t="s">
        <v>10</v>
      </c>
      <c r="Q9" s="217" t="s">
        <v>1</v>
      </c>
      <c r="R9" s="214" t="s">
        <v>38</v>
      </c>
      <c r="U9" s="50"/>
      <c r="V9" s="121"/>
      <c r="W9" s="49"/>
      <c r="X9" s="51"/>
    </row>
    <row r="10" spans="1:24" s="161" customFormat="1" ht="15" customHeight="1">
      <c r="A10" s="99">
        <v>1</v>
      </c>
      <c r="B10" s="156">
        <v>64</v>
      </c>
      <c r="C10" s="97" t="s">
        <v>78</v>
      </c>
      <c r="D10" s="102">
        <v>1995</v>
      </c>
      <c r="E10" s="97" t="s">
        <v>71</v>
      </c>
      <c r="F10" s="102">
        <v>4.79</v>
      </c>
      <c r="G10" s="156">
        <f>LOOKUP(F10,$S$2:$AB$2,$S$1:$AB$1)</f>
        <v>3</v>
      </c>
      <c r="H10" s="97" t="s">
        <v>250</v>
      </c>
      <c r="I10" s="156"/>
      <c r="J10" s="156"/>
      <c r="K10" s="156"/>
      <c r="L10" s="168"/>
      <c r="M10" s="156"/>
      <c r="N10" s="156"/>
      <c r="O10" s="156"/>
      <c r="P10" s="156"/>
      <c r="Q10" s="156"/>
      <c r="R10" s="159"/>
      <c r="U10" s="163"/>
      <c r="V10" s="26"/>
      <c r="X10" s="160"/>
    </row>
    <row r="11" spans="1:24" s="161" customFormat="1" ht="15" customHeight="1">
      <c r="A11" s="99">
        <v>2</v>
      </c>
      <c r="B11" s="156">
        <v>51</v>
      </c>
      <c r="C11" s="97" t="s">
        <v>356</v>
      </c>
      <c r="D11" s="102">
        <v>2003</v>
      </c>
      <c r="E11" s="97" t="s">
        <v>63</v>
      </c>
      <c r="F11" s="102">
        <v>4.47</v>
      </c>
      <c r="G11" s="156" t="str">
        <f>LOOKUP(F11,$S$2:$AB$2,$S$1:$AB$1)</f>
        <v>1юн</v>
      </c>
      <c r="H11" s="97" t="s">
        <v>250</v>
      </c>
      <c r="I11" s="156"/>
      <c r="J11" s="156"/>
      <c r="K11" s="156"/>
      <c r="L11" s="168"/>
      <c r="M11" s="156"/>
      <c r="N11" s="156"/>
      <c r="O11" s="156"/>
      <c r="P11" s="156"/>
      <c r="Q11" s="156"/>
      <c r="R11" s="159"/>
      <c r="U11" s="163"/>
      <c r="V11" s="26"/>
      <c r="X11" s="160"/>
    </row>
    <row r="12" spans="1:24" s="161" customFormat="1" ht="15" customHeight="1">
      <c r="A12" s="99">
        <v>3</v>
      </c>
      <c r="B12" s="156">
        <v>526</v>
      </c>
      <c r="C12" s="97" t="s">
        <v>349</v>
      </c>
      <c r="D12" s="102">
        <v>1996</v>
      </c>
      <c r="E12" s="97" t="s">
        <v>63</v>
      </c>
      <c r="F12" s="102">
        <v>4.11</v>
      </c>
      <c r="G12" s="156" t="str">
        <f>LOOKUP(F12,$S$2:$AB$2,$S$1:$AB$1)</f>
        <v>2юн</v>
      </c>
      <c r="H12" s="105" t="s">
        <v>226</v>
      </c>
      <c r="I12" s="156"/>
      <c r="J12" s="156"/>
      <c r="K12" s="156"/>
      <c r="L12" s="168"/>
      <c r="M12" s="156"/>
      <c r="N12" s="156"/>
      <c r="O12" s="156"/>
      <c r="P12" s="156"/>
      <c r="Q12" s="156"/>
      <c r="R12" s="159"/>
      <c r="U12" s="163"/>
      <c r="V12" s="26"/>
      <c r="X12" s="160"/>
    </row>
    <row r="13" spans="1:22" s="38" customFormat="1" ht="15.75" customHeight="1">
      <c r="A13" s="226" t="s">
        <v>86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U13" s="65"/>
      <c r="V13" s="41"/>
    </row>
    <row r="14" spans="1:22" s="38" customFormat="1" ht="18.75" customHeight="1">
      <c r="A14" s="227" t="s">
        <v>80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U14" s="75"/>
      <c r="V14" s="76"/>
    </row>
    <row r="15" spans="1:24" s="45" customFormat="1" ht="23.25" customHeight="1">
      <c r="A15" s="215" t="s">
        <v>1</v>
      </c>
      <c r="B15" s="215" t="s">
        <v>11</v>
      </c>
      <c r="C15" s="215" t="s">
        <v>2</v>
      </c>
      <c r="D15" s="219" t="s">
        <v>3</v>
      </c>
      <c r="E15" s="215" t="s">
        <v>4</v>
      </c>
      <c r="F15" s="215" t="s">
        <v>9</v>
      </c>
      <c r="G15" s="215" t="s">
        <v>7</v>
      </c>
      <c r="H15" s="215" t="s">
        <v>8</v>
      </c>
      <c r="I15" s="247" t="s">
        <v>37</v>
      </c>
      <c r="J15" s="248"/>
      <c r="K15" s="248"/>
      <c r="L15" s="248"/>
      <c r="M15" s="248"/>
      <c r="N15" s="248"/>
      <c r="O15" s="249"/>
      <c r="P15" s="216" t="s">
        <v>10</v>
      </c>
      <c r="Q15" s="217" t="s">
        <v>1</v>
      </c>
      <c r="R15" s="214" t="s">
        <v>38</v>
      </c>
      <c r="U15" s="50"/>
      <c r="V15" s="121"/>
      <c r="W15" s="49"/>
      <c r="X15" s="51"/>
    </row>
    <row r="16" spans="1:24" s="161" customFormat="1" ht="15" customHeight="1">
      <c r="A16" s="99">
        <v>1</v>
      </c>
      <c r="B16" s="156">
        <v>64</v>
      </c>
      <c r="C16" s="97" t="s">
        <v>78</v>
      </c>
      <c r="D16" s="102">
        <v>1995</v>
      </c>
      <c r="E16" s="97" t="s">
        <v>71</v>
      </c>
      <c r="F16" s="102">
        <v>10.5</v>
      </c>
      <c r="G16" s="156">
        <f>LOOKUP(F16,$S$3:$AB$3,$S$1:$AB$1)</f>
        <v>3</v>
      </c>
      <c r="H16" s="97" t="s">
        <v>250</v>
      </c>
      <c r="I16" s="156"/>
      <c r="J16" s="156"/>
      <c r="K16" s="156"/>
      <c r="L16" s="168"/>
      <c r="M16" s="156"/>
      <c r="N16" s="156"/>
      <c r="O16" s="156"/>
      <c r="P16" s="156"/>
      <c r="Q16" s="156"/>
      <c r="R16" s="159"/>
      <c r="U16" s="163"/>
      <c r="V16" s="26"/>
      <c r="X16" s="160"/>
    </row>
    <row r="17" spans="1:24" s="161" customFormat="1" ht="15" customHeight="1">
      <c r="A17" s="99">
        <v>2</v>
      </c>
      <c r="B17" s="156">
        <v>51</v>
      </c>
      <c r="C17" s="97" t="s">
        <v>356</v>
      </c>
      <c r="D17" s="102">
        <v>2003</v>
      </c>
      <c r="E17" s="97" t="s">
        <v>63</v>
      </c>
      <c r="F17" s="102" t="s">
        <v>485</v>
      </c>
      <c r="G17" s="156"/>
      <c r="H17" s="97" t="s">
        <v>250</v>
      </c>
      <c r="I17" s="156"/>
      <c r="J17" s="156"/>
      <c r="K17" s="156"/>
      <c r="L17" s="168"/>
      <c r="M17" s="156"/>
      <c r="N17" s="156"/>
      <c r="O17" s="156"/>
      <c r="P17" s="156"/>
      <c r="Q17" s="156"/>
      <c r="R17" s="159"/>
      <c r="U17" s="163"/>
      <c r="V17" s="26"/>
      <c r="X17" s="160"/>
    </row>
    <row r="18" spans="1:22" s="38" customFormat="1" ht="15.75" customHeight="1">
      <c r="A18" s="226" t="s">
        <v>519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U18" s="65"/>
      <c r="V18" s="41"/>
    </row>
    <row r="19" spans="1:22" s="38" customFormat="1" ht="18.75" customHeight="1">
      <c r="A19" s="227" t="s">
        <v>33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U19" s="75"/>
      <c r="V19" s="76"/>
    </row>
    <row r="20" spans="1:24" s="45" customFormat="1" ht="23.25" customHeight="1">
      <c r="A20" s="215" t="s">
        <v>1</v>
      </c>
      <c r="B20" s="215" t="s">
        <v>11</v>
      </c>
      <c r="C20" s="215" t="s">
        <v>2</v>
      </c>
      <c r="D20" s="219" t="s">
        <v>3</v>
      </c>
      <c r="E20" s="215" t="s">
        <v>4</v>
      </c>
      <c r="F20" s="215" t="s">
        <v>9</v>
      </c>
      <c r="G20" s="215" t="s">
        <v>7</v>
      </c>
      <c r="H20" s="215" t="s">
        <v>8</v>
      </c>
      <c r="I20" s="247" t="s">
        <v>37</v>
      </c>
      <c r="J20" s="248"/>
      <c r="K20" s="248"/>
      <c r="L20" s="248"/>
      <c r="M20" s="248"/>
      <c r="N20" s="248"/>
      <c r="O20" s="249"/>
      <c r="P20" s="216" t="s">
        <v>10</v>
      </c>
      <c r="Q20" s="217" t="s">
        <v>1</v>
      </c>
      <c r="R20" s="214" t="s">
        <v>38</v>
      </c>
      <c r="U20" s="50"/>
      <c r="V20" s="121"/>
      <c r="W20" s="49"/>
      <c r="X20" s="51"/>
    </row>
    <row r="21" spans="1:24" s="161" customFormat="1" ht="15.75" customHeight="1">
      <c r="A21" s="99">
        <v>1</v>
      </c>
      <c r="B21" s="156">
        <v>83</v>
      </c>
      <c r="C21" s="97" t="s">
        <v>96</v>
      </c>
      <c r="D21" s="102">
        <v>1998</v>
      </c>
      <c r="E21" s="97" t="s">
        <v>71</v>
      </c>
      <c r="F21" s="102">
        <v>5.86</v>
      </c>
      <c r="G21" s="156">
        <f>LOOKUP(F21,$S$4:$AB$4,$S$1:$AB$1)</f>
        <v>3</v>
      </c>
      <c r="H21" s="105" t="s">
        <v>250</v>
      </c>
      <c r="J21" s="156"/>
      <c r="K21" s="156"/>
      <c r="L21" s="168"/>
      <c r="M21" s="156"/>
      <c r="N21" s="156"/>
      <c r="O21" s="156"/>
      <c r="P21" s="156"/>
      <c r="Q21" s="156"/>
      <c r="R21" s="159"/>
      <c r="T21" s="162"/>
      <c r="U21" s="163"/>
      <c r="V21" s="164"/>
      <c r="X21" s="160"/>
    </row>
    <row r="22" spans="1:22" s="38" customFormat="1" ht="15.75" customHeight="1">
      <c r="A22" s="226" t="s">
        <v>520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U22" s="65"/>
      <c r="V22" s="41"/>
    </row>
    <row r="23" spans="1:22" s="38" customFormat="1" ht="18.75" customHeight="1">
      <c r="A23" s="227" t="s">
        <v>33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U23" s="75"/>
      <c r="V23" s="76"/>
    </row>
    <row r="24" spans="1:24" s="45" customFormat="1" ht="24.75" customHeight="1">
      <c r="A24" s="215" t="s">
        <v>1</v>
      </c>
      <c r="B24" s="215" t="s">
        <v>11</v>
      </c>
      <c r="C24" s="215" t="s">
        <v>2</v>
      </c>
      <c r="D24" s="219" t="s">
        <v>3</v>
      </c>
      <c r="E24" s="215" t="s">
        <v>4</v>
      </c>
      <c r="F24" s="215" t="s">
        <v>9</v>
      </c>
      <c r="G24" s="215" t="s">
        <v>7</v>
      </c>
      <c r="H24" s="215" t="s">
        <v>8</v>
      </c>
      <c r="I24" s="247" t="s">
        <v>37</v>
      </c>
      <c r="J24" s="248"/>
      <c r="K24" s="248"/>
      <c r="L24" s="248"/>
      <c r="M24" s="248"/>
      <c r="N24" s="248"/>
      <c r="O24" s="249"/>
      <c r="P24" s="216" t="s">
        <v>10</v>
      </c>
      <c r="Q24" s="217" t="s">
        <v>1</v>
      </c>
      <c r="R24" s="214" t="s">
        <v>38</v>
      </c>
      <c r="U24" s="50"/>
      <c r="V24" s="121"/>
      <c r="W24" s="49"/>
      <c r="X24" s="51"/>
    </row>
    <row r="25" spans="1:24" s="161" customFormat="1" ht="15.75" customHeight="1">
      <c r="A25" s="99">
        <v>1</v>
      </c>
      <c r="B25" s="156">
        <v>22</v>
      </c>
      <c r="C25" s="97" t="s">
        <v>66</v>
      </c>
      <c r="D25" s="102">
        <v>2001</v>
      </c>
      <c r="E25" s="207" t="s">
        <v>63</v>
      </c>
      <c r="F25" s="102">
        <v>5.46</v>
      </c>
      <c r="G25" s="156" t="str">
        <f>LOOKUP(F25,$S$4:$AB$4,$S$1:$AB$1)</f>
        <v>1юн</v>
      </c>
      <c r="H25" s="97" t="s">
        <v>439</v>
      </c>
      <c r="I25" s="156"/>
      <c r="J25" s="156"/>
      <c r="K25" s="156"/>
      <c r="L25" s="168"/>
      <c r="M25" s="156"/>
      <c r="N25" s="156"/>
      <c r="O25" s="156"/>
      <c r="P25" s="156"/>
      <c r="Q25" s="156"/>
      <c r="R25" s="159"/>
      <c r="U25" s="163"/>
      <c r="V25" s="26"/>
      <c r="X25" s="160"/>
    </row>
    <row r="26" spans="1:24" s="161" customFormat="1" ht="15.75" customHeight="1">
      <c r="A26" s="99">
        <v>2</v>
      </c>
      <c r="B26" s="156">
        <v>17</v>
      </c>
      <c r="C26" s="97" t="s">
        <v>440</v>
      </c>
      <c r="D26" s="102">
        <v>2002</v>
      </c>
      <c r="E26" s="207" t="s">
        <v>63</v>
      </c>
      <c r="F26" s="213">
        <v>5.4</v>
      </c>
      <c r="G26" s="156" t="str">
        <f>LOOKUP(F26,$S$4:$AB$4,$S$1:$AB$1)</f>
        <v>1юн</v>
      </c>
      <c r="H26" s="97" t="s">
        <v>359</v>
      </c>
      <c r="I26" s="156"/>
      <c r="J26" s="156"/>
      <c r="K26" s="156"/>
      <c r="L26" s="168"/>
      <c r="M26" s="156"/>
      <c r="N26" s="156"/>
      <c r="O26" s="156"/>
      <c r="P26" s="156"/>
      <c r="Q26" s="156"/>
      <c r="R26" s="159"/>
      <c r="U26" s="163"/>
      <c r="V26" s="26"/>
      <c r="X26" s="160"/>
    </row>
    <row r="27" spans="1:8" s="161" customFormat="1" ht="15.75" customHeight="1">
      <c r="A27" s="99">
        <v>3</v>
      </c>
      <c r="B27" s="156">
        <v>58</v>
      </c>
      <c r="C27" s="97" t="s">
        <v>205</v>
      </c>
      <c r="D27" s="102">
        <v>1997</v>
      </c>
      <c r="E27" s="97" t="s">
        <v>71</v>
      </c>
      <c r="F27" s="102">
        <v>5.18</v>
      </c>
      <c r="G27" s="156" t="str">
        <f>LOOKUP(F27,$S$4:$AB$4,$S$1:$AB$1)</f>
        <v>1юн</v>
      </c>
      <c r="H27" s="105" t="s">
        <v>250</v>
      </c>
    </row>
    <row r="28" spans="1:10" s="38" customFormat="1" ht="15.75" customHeight="1">
      <c r="A28" s="246" t="s">
        <v>92</v>
      </c>
      <c r="B28" s="246"/>
      <c r="C28" s="246"/>
      <c r="D28" s="246"/>
      <c r="E28" s="246"/>
      <c r="F28" s="246"/>
      <c r="G28" s="246"/>
      <c r="H28" s="246"/>
      <c r="I28" s="65"/>
      <c r="J28" s="41"/>
    </row>
    <row r="29" spans="1:10" s="38" customFormat="1" ht="18" customHeight="1">
      <c r="A29" s="227" t="s">
        <v>39</v>
      </c>
      <c r="B29" s="227"/>
      <c r="C29" s="227"/>
      <c r="D29" s="227"/>
      <c r="E29" s="227"/>
      <c r="F29" s="227"/>
      <c r="G29" s="227"/>
      <c r="H29" s="227"/>
      <c r="I29" s="75"/>
      <c r="J29" s="76"/>
    </row>
    <row r="30" spans="1:12" s="45" customFormat="1" ht="21.75" customHeight="1">
      <c r="A30" s="215" t="s">
        <v>1</v>
      </c>
      <c r="B30" s="215" t="s">
        <v>11</v>
      </c>
      <c r="C30" s="215" t="s">
        <v>2</v>
      </c>
      <c r="D30" s="218" t="s">
        <v>3</v>
      </c>
      <c r="E30" s="215" t="s">
        <v>4</v>
      </c>
      <c r="F30" s="215" t="s">
        <v>9</v>
      </c>
      <c r="G30" s="215" t="s">
        <v>7</v>
      </c>
      <c r="H30" s="215" t="s">
        <v>8</v>
      </c>
      <c r="I30" s="50"/>
      <c r="J30" s="121"/>
      <c r="K30" s="49"/>
      <c r="L30" s="51"/>
    </row>
    <row r="31" spans="1:12" s="10" customFormat="1" ht="19.5" customHeight="1">
      <c r="A31" s="113">
        <v>1</v>
      </c>
      <c r="B31" s="192"/>
      <c r="C31" s="193" t="s">
        <v>521</v>
      </c>
      <c r="D31" s="194">
        <v>2001</v>
      </c>
      <c r="E31" s="193" t="s">
        <v>62</v>
      </c>
      <c r="F31" s="195">
        <v>175</v>
      </c>
      <c r="G31" s="95">
        <f>LOOKUP(F31,$S$5:$AB$5,$S$1:$AB$1)</f>
        <v>2</v>
      </c>
      <c r="H31" s="191" t="s">
        <v>59</v>
      </c>
      <c r="I31" s="35"/>
      <c r="J31" s="87"/>
      <c r="L31" s="27"/>
    </row>
    <row r="33" spans="1:21" s="38" customFormat="1" ht="15.75" customHeight="1">
      <c r="A33" s="226" t="s">
        <v>86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S33" s="65"/>
      <c r="T33" s="65"/>
      <c r="U33" s="41"/>
    </row>
    <row r="34" spans="1:21" s="38" customFormat="1" ht="18" customHeight="1">
      <c r="A34" s="227" t="s">
        <v>41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75"/>
      <c r="T34" s="75"/>
      <c r="U34" s="76"/>
    </row>
    <row r="35" spans="1:23" s="45" customFormat="1" ht="24.75" customHeight="1">
      <c r="A35" s="215" t="s">
        <v>1</v>
      </c>
      <c r="B35" s="215" t="s">
        <v>11</v>
      </c>
      <c r="C35" s="215" t="s">
        <v>2</v>
      </c>
      <c r="D35" s="219" t="s">
        <v>3</v>
      </c>
      <c r="E35" s="215" t="s">
        <v>4</v>
      </c>
      <c r="F35" s="215" t="s">
        <v>9</v>
      </c>
      <c r="G35" s="215" t="s">
        <v>7</v>
      </c>
      <c r="H35" s="215" t="s">
        <v>8</v>
      </c>
      <c r="I35" s="247" t="s">
        <v>37</v>
      </c>
      <c r="J35" s="248"/>
      <c r="K35" s="248"/>
      <c r="L35" s="248"/>
      <c r="M35" s="248"/>
      <c r="N35" s="248"/>
      <c r="O35" s="249"/>
      <c r="P35" s="216" t="s">
        <v>10</v>
      </c>
      <c r="Q35" s="217" t="s">
        <v>1</v>
      </c>
      <c r="R35" s="214" t="s">
        <v>38</v>
      </c>
      <c r="S35" s="50"/>
      <c r="T35" s="50"/>
      <c r="U35" s="121"/>
      <c r="V35" s="49"/>
      <c r="W35" s="51"/>
    </row>
    <row r="36" spans="1:23" s="161" customFormat="1" ht="15.75" customHeight="1">
      <c r="A36" s="99">
        <v>1</v>
      </c>
      <c r="B36" s="156">
        <v>23</v>
      </c>
      <c r="C36" s="97" t="s">
        <v>75</v>
      </c>
      <c r="D36" s="102">
        <v>2001</v>
      </c>
      <c r="E36" s="97" t="s">
        <v>63</v>
      </c>
      <c r="F36" s="102">
        <v>10.05</v>
      </c>
      <c r="G36" s="156">
        <v>2</v>
      </c>
      <c r="H36" s="97" t="s">
        <v>67</v>
      </c>
      <c r="I36" s="156"/>
      <c r="J36" s="156"/>
      <c r="K36" s="156"/>
      <c r="L36" s="168"/>
      <c r="M36" s="156"/>
      <c r="N36" s="156"/>
      <c r="O36" s="156"/>
      <c r="P36" s="156"/>
      <c r="Q36" s="156"/>
      <c r="R36" s="159"/>
      <c r="S36" s="163"/>
      <c r="T36" s="163"/>
      <c r="U36" s="164"/>
      <c r="W36" s="160"/>
    </row>
    <row r="37" spans="1:23" s="161" customFormat="1" ht="15.75" customHeight="1">
      <c r="A37" s="99">
        <v>2</v>
      </c>
      <c r="B37" s="156"/>
      <c r="C37" s="97" t="s">
        <v>516</v>
      </c>
      <c r="D37" s="102">
        <v>2002</v>
      </c>
      <c r="E37" s="97" t="s">
        <v>63</v>
      </c>
      <c r="F37" s="102">
        <v>8.22</v>
      </c>
      <c r="G37" s="156" t="s">
        <v>32</v>
      </c>
      <c r="H37" s="97"/>
      <c r="I37" s="156"/>
      <c r="J37" s="156"/>
      <c r="K37" s="156"/>
      <c r="L37" s="168"/>
      <c r="M37" s="156"/>
      <c r="N37" s="156"/>
      <c r="O37" s="156"/>
      <c r="P37" s="156"/>
      <c r="Q37" s="156"/>
      <c r="R37" s="159"/>
      <c r="S37" s="163"/>
      <c r="T37" s="163"/>
      <c r="U37" s="26"/>
      <c r="W37" s="160"/>
    </row>
    <row r="38" spans="1:23" s="161" customFormat="1" ht="15.75" customHeight="1">
      <c r="A38" s="99">
        <v>3</v>
      </c>
      <c r="B38" s="156">
        <v>155</v>
      </c>
      <c r="C38" s="97" t="s">
        <v>76</v>
      </c>
      <c r="D38" s="102">
        <v>2003</v>
      </c>
      <c r="E38" s="97" t="s">
        <v>63</v>
      </c>
      <c r="F38" s="102">
        <v>7.61</v>
      </c>
      <c r="G38" s="156" t="s">
        <v>32</v>
      </c>
      <c r="H38" s="97" t="s">
        <v>67</v>
      </c>
      <c r="I38" s="156"/>
      <c r="J38" s="156"/>
      <c r="K38" s="156"/>
      <c r="L38" s="168"/>
      <c r="M38" s="156"/>
      <c r="N38" s="156"/>
      <c r="O38" s="156"/>
      <c r="P38" s="156"/>
      <c r="Q38" s="156"/>
      <c r="R38" s="159"/>
      <c r="S38" s="163"/>
      <c r="T38" s="163"/>
      <c r="U38" s="164"/>
      <c r="W38" s="160"/>
    </row>
    <row r="39" spans="1:23" s="161" customFormat="1" ht="15.75" customHeight="1">
      <c r="A39" s="99">
        <v>4</v>
      </c>
      <c r="B39" s="156">
        <v>555</v>
      </c>
      <c r="C39" s="97" t="s">
        <v>74</v>
      </c>
      <c r="D39" s="102">
        <v>2000</v>
      </c>
      <c r="E39" s="97" t="s">
        <v>63</v>
      </c>
      <c r="F39" s="102">
        <v>7.41</v>
      </c>
      <c r="G39" s="156" t="s">
        <v>34</v>
      </c>
      <c r="H39" s="97" t="s">
        <v>67</v>
      </c>
      <c r="I39" s="156"/>
      <c r="J39" s="156"/>
      <c r="K39" s="156"/>
      <c r="L39" s="168"/>
      <c r="M39" s="156"/>
      <c r="N39" s="156"/>
      <c r="O39" s="156"/>
      <c r="P39" s="156"/>
      <c r="Q39" s="156"/>
      <c r="R39" s="159"/>
      <c r="S39" s="163"/>
      <c r="T39" s="163"/>
      <c r="U39" s="164"/>
      <c r="W39" s="160"/>
    </row>
    <row r="40" spans="1:23" s="161" customFormat="1" ht="15.75" customHeight="1">
      <c r="A40" s="99">
        <v>5</v>
      </c>
      <c r="B40" s="156"/>
      <c r="C40" s="97" t="s">
        <v>517</v>
      </c>
      <c r="D40" s="102">
        <v>2003</v>
      </c>
      <c r="E40" s="97" t="s">
        <v>63</v>
      </c>
      <c r="F40" s="102">
        <v>5.86</v>
      </c>
      <c r="G40" s="156" t="s">
        <v>19</v>
      </c>
      <c r="H40" s="97"/>
      <c r="I40" s="156"/>
      <c r="J40" s="156"/>
      <c r="K40" s="156"/>
      <c r="L40" s="168"/>
      <c r="M40" s="156"/>
      <c r="N40" s="156"/>
      <c r="O40" s="156"/>
      <c r="P40" s="156"/>
      <c r="Q40" s="156"/>
      <c r="R40" s="159"/>
      <c r="S40" s="163"/>
      <c r="T40" s="163"/>
      <c r="U40" s="26"/>
      <c r="W40" s="160"/>
    </row>
    <row r="41" spans="1:21" s="38" customFormat="1" ht="15.75" customHeight="1">
      <c r="A41" s="226" t="s">
        <v>518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S41" s="65"/>
      <c r="T41" s="65"/>
      <c r="U41" s="41"/>
    </row>
    <row r="42" spans="1:21" s="38" customFormat="1" ht="18" customHeight="1">
      <c r="A42" s="227" t="s">
        <v>41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75"/>
      <c r="T42" s="75"/>
      <c r="U42" s="76"/>
    </row>
    <row r="43" spans="1:23" s="45" customFormat="1" ht="20.25" customHeight="1">
      <c r="A43" s="215" t="s">
        <v>1</v>
      </c>
      <c r="B43" s="215" t="s">
        <v>11</v>
      </c>
      <c r="C43" s="215" t="s">
        <v>2</v>
      </c>
      <c r="D43" s="219" t="s">
        <v>3</v>
      </c>
      <c r="E43" s="215" t="s">
        <v>4</v>
      </c>
      <c r="F43" s="215" t="s">
        <v>9</v>
      </c>
      <c r="G43" s="215" t="s">
        <v>7</v>
      </c>
      <c r="H43" s="215" t="s">
        <v>8</v>
      </c>
      <c r="I43" s="247" t="s">
        <v>37</v>
      </c>
      <c r="J43" s="248"/>
      <c r="K43" s="248"/>
      <c r="L43" s="248"/>
      <c r="M43" s="248"/>
      <c r="N43" s="248"/>
      <c r="O43" s="249"/>
      <c r="P43" s="216" t="s">
        <v>10</v>
      </c>
      <c r="Q43" s="217" t="s">
        <v>1</v>
      </c>
      <c r="R43" s="214" t="s">
        <v>38</v>
      </c>
      <c r="S43" s="50"/>
      <c r="T43" s="50"/>
      <c r="U43" s="121"/>
      <c r="V43" s="49"/>
      <c r="W43" s="51"/>
    </row>
    <row r="44" spans="1:23" s="161" customFormat="1" ht="18" customHeight="1">
      <c r="A44" s="99">
        <v>1</v>
      </c>
      <c r="B44" s="156">
        <v>160</v>
      </c>
      <c r="C44" s="97" t="s">
        <v>73</v>
      </c>
      <c r="D44" s="102">
        <v>1999</v>
      </c>
      <c r="E44" s="97" t="s">
        <v>63</v>
      </c>
      <c r="F44" s="102">
        <v>9.23</v>
      </c>
      <c r="G44" s="156" t="s">
        <v>32</v>
      </c>
      <c r="H44" s="97" t="s">
        <v>67</v>
      </c>
      <c r="I44" s="156"/>
      <c r="J44" s="156"/>
      <c r="K44" s="156"/>
      <c r="L44" s="168"/>
      <c r="M44" s="156"/>
      <c r="N44" s="156"/>
      <c r="O44" s="156"/>
      <c r="P44" s="156"/>
      <c r="Q44" s="156"/>
      <c r="R44" s="159"/>
      <c r="S44" s="163"/>
      <c r="T44" s="163"/>
      <c r="U44" s="164"/>
      <c r="W44" s="160"/>
    </row>
    <row r="45" spans="1:21" s="38" customFormat="1" ht="15.75" customHeight="1">
      <c r="A45" s="226" t="s">
        <v>92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S45" s="65"/>
      <c r="T45" s="65"/>
      <c r="U45" s="41"/>
    </row>
    <row r="46" spans="1:21" s="38" customFormat="1" ht="18" customHeight="1">
      <c r="A46" s="227" t="s">
        <v>41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75"/>
      <c r="T46" s="75"/>
      <c r="U46" s="76"/>
    </row>
    <row r="47" spans="1:23" s="45" customFormat="1" ht="22.5" customHeight="1">
      <c r="A47" s="215" t="s">
        <v>1</v>
      </c>
      <c r="B47" s="215" t="s">
        <v>11</v>
      </c>
      <c r="C47" s="215" t="s">
        <v>2</v>
      </c>
      <c r="D47" s="219" t="s">
        <v>3</v>
      </c>
      <c r="E47" s="215" t="s">
        <v>4</v>
      </c>
      <c r="F47" s="215" t="s">
        <v>9</v>
      </c>
      <c r="G47" s="215" t="s">
        <v>7</v>
      </c>
      <c r="H47" s="215" t="s">
        <v>8</v>
      </c>
      <c r="I47" s="247" t="s">
        <v>37</v>
      </c>
      <c r="J47" s="248"/>
      <c r="K47" s="248"/>
      <c r="L47" s="248"/>
      <c r="M47" s="248"/>
      <c r="N47" s="248"/>
      <c r="O47" s="249"/>
      <c r="P47" s="216" t="s">
        <v>10</v>
      </c>
      <c r="Q47" s="217" t="s">
        <v>1</v>
      </c>
      <c r="R47" s="214" t="s">
        <v>38</v>
      </c>
      <c r="S47" s="50"/>
      <c r="T47" s="50"/>
      <c r="U47" s="121"/>
      <c r="V47" s="49"/>
      <c r="W47" s="51"/>
    </row>
    <row r="48" spans="1:23" s="161" customFormat="1" ht="18" customHeight="1">
      <c r="A48" s="99">
        <v>1</v>
      </c>
      <c r="B48" s="156">
        <v>104</v>
      </c>
      <c r="C48" s="97" t="s">
        <v>551</v>
      </c>
      <c r="D48" s="102">
        <v>1997</v>
      </c>
      <c r="E48" s="97" t="s">
        <v>63</v>
      </c>
      <c r="F48" s="102">
        <v>12.11</v>
      </c>
      <c r="G48" s="156">
        <v>2</v>
      </c>
      <c r="H48" s="97" t="s">
        <v>67</v>
      </c>
      <c r="I48" s="156"/>
      <c r="J48" s="156"/>
      <c r="K48" s="156"/>
      <c r="L48" s="168"/>
      <c r="M48" s="156"/>
      <c r="N48" s="156"/>
      <c r="O48" s="156"/>
      <c r="P48" s="156"/>
      <c r="Q48" s="156"/>
      <c r="R48" s="159"/>
      <c r="S48" s="163"/>
      <c r="T48" s="163"/>
      <c r="U48" s="164"/>
      <c r="W48" s="160"/>
    </row>
  </sheetData>
  <sheetProtection/>
  <mergeCells count="30">
    <mergeCell ref="A1:Q1"/>
    <mergeCell ref="A2:Q2"/>
    <mergeCell ref="A3:Q3"/>
    <mergeCell ref="H5:Q5"/>
    <mergeCell ref="A8:R8"/>
    <mergeCell ref="I9:O9"/>
    <mergeCell ref="A18:Q18"/>
    <mergeCell ref="A19:R19"/>
    <mergeCell ref="I47:O47"/>
    <mergeCell ref="A7:R7"/>
    <mergeCell ref="A4:Q4"/>
    <mergeCell ref="F5:G5"/>
    <mergeCell ref="D5:E5"/>
    <mergeCell ref="A13:R13"/>
    <mergeCell ref="A14:R14"/>
    <mergeCell ref="I15:O15"/>
    <mergeCell ref="A42:R42"/>
    <mergeCell ref="I43:O43"/>
    <mergeCell ref="A45:Q45"/>
    <mergeCell ref="A46:R46"/>
    <mergeCell ref="I24:O24"/>
    <mergeCell ref="I20:O20"/>
    <mergeCell ref="A22:Q22"/>
    <mergeCell ref="A23:R23"/>
    <mergeCell ref="A28:H28"/>
    <mergeCell ref="A29:H29"/>
    <mergeCell ref="A33:Q33"/>
    <mergeCell ref="A34:R34"/>
    <mergeCell ref="I35:O35"/>
    <mergeCell ref="A41:Q41"/>
  </mergeCells>
  <printOptions horizontalCentered="1"/>
  <pageMargins left="0.16" right="0.21" top="0.16" bottom="0.16" header="0.3" footer="0.16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166"/>
  <sheetViews>
    <sheetView view="pageBreakPreview" zoomScaleSheetLayoutView="100" zoomScalePageLayoutView="0" workbookViewId="0" topLeftCell="A7">
      <selection activeCell="E24" sqref="E24"/>
    </sheetView>
  </sheetViews>
  <sheetFormatPr defaultColWidth="9.00390625" defaultRowHeight="12.75"/>
  <cols>
    <col min="1" max="1" width="4.25390625" style="3" customWidth="1"/>
    <col min="2" max="2" width="6.00390625" style="33" customWidth="1"/>
    <col min="3" max="3" width="28.25390625" style="2" customWidth="1"/>
    <col min="4" max="4" width="8.375" style="4" customWidth="1"/>
    <col min="5" max="5" width="22.00390625" style="6" customWidth="1"/>
    <col min="6" max="6" width="6.00390625" style="66" customWidth="1"/>
    <col min="7" max="7" width="6.00390625" style="66" hidden="1" customWidth="1"/>
    <col min="8" max="8" width="7.25390625" style="3" hidden="1" customWidth="1"/>
    <col min="9" max="9" width="6.625" style="60" hidden="1" customWidth="1"/>
    <col min="10" max="10" width="5.875" style="3" hidden="1" customWidth="1"/>
    <col min="11" max="11" width="5.875" style="60" hidden="1" customWidth="1"/>
    <col min="12" max="12" width="35.00390625" style="2" hidden="1" customWidth="1"/>
    <col min="13" max="13" width="6.625" style="2" hidden="1" customWidth="1"/>
    <col min="14" max="15" width="6.625" style="2" customWidth="1"/>
    <col min="16" max="16" width="6.75390625" style="2" customWidth="1"/>
    <col min="17" max="17" width="4.625" style="2" customWidth="1"/>
    <col min="18" max="89" width="4.75390625" style="2" customWidth="1"/>
    <col min="90" max="16384" width="9.125" style="2" customWidth="1"/>
  </cols>
  <sheetData>
    <row r="1" spans="1:26" ht="15" customHeight="1">
      <c r="A1" s="225" t="str">
        <f>ЮНОШИ!A1:Q1</f>
        <v>Министерство физической культуры и спорта Пензенской области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32" t="s">
        <v>12</v>
      </c>
      <c r="S1" s="32" t="s">
        <v>12</v>
      </c>
      <c r="T1" s="91">
        <v>1</v>
      </c>
      <c r="U1" s="91">
        <v>2</v>
      </c>
      <c r="V1" s="92">
        <v>3</v>
      </c>
      <c r="W1" s="32" t="s">
        <v>16</v>
      </c>
      <c r="X1" s="93" t="s">
        <v>17</v>
      </c>
      <c r="Y1" s="94" t="s">
        <v>18</v>
      </c>
      <c r="Z1" s="32" t="s">
        <v>19</v>
      </c>
    </row>
    <row r="2" spans="1:26" ht="15" customHeight="1">
      <c r="A2" s="230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122">
        <v>6</v>
      </c>
      <c r="S2" s="122">
        <v>7.5</v>
      </c>
      <c r="T2" s="122">
        <v>7.7</v>
      </c>
      <c r="U2" s="122">
        <v>8.1</v>
      </c>
      <c r="V2" s="123">
        <v>8.5</v>
      </c>
      <c r="W2" s="122">
        <v>9</v>
      </c>
      <c r="X2" s="123">
        <v>9.5</v>
      </c>
      <c r="Y2" s="123">
        <v>10</v>
      </c>
      <c r="Z2" s="122">
        <v>10.6</v>
      </c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2"/>
      <c r="S3" s="122"/>
      <c r="T3" s="122"/>
      <c r="U3" s="122"/>
      <c r="V3" s="123"/>
      <c r="W3" s="122"/>
      <c r="X3" s="123"/>
      <c r="Y3" s="123"/>
      <c r="Z3" s="122"/>
    </row>
    <row r="4" spans="1:25" ht="45.75" customHeight="1">
      <c r="A4" s="232" t="str">
        <f>ЮНОШИ!A4:Q4</f>
        <v>РЕЗУЛЬТАТЫ
Чемпионата и Первенства области по легкой атлетике среди юниорок и юниоров 1998-1999г.р.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T4" s="70"/>
      <c r="U4" s="28"/>
      <c r="V4" s="31"/>
      <c r="W4" s="6"/>
      <c r="X4"/>
      <c r="Y4" s="25"/>
    </row>
    <row r="5" spans="3:97" ht="15" customHeight="1">
      <c r="C5" s="5" t="s">
        <v>0</v>
      </c>
      <c r="D5" s="231" t="s">
        <v>54</v>
      </c>
      <c r="E5" s="231"/>
      <c r="F5" s="231"/>
      <c r="G5" s="231"/>
      <c r="H5" s="231"/>
      <c r="I5" s="61"/>
      <c r="J5" s="18"/>
      <c r="K5" s="61"/>
      <c r="L5" s="231" t="str">
        <f>ЮНОШИ!L5:Q5</f>
        <v>19-20 июня 2017г</v>
      </c>
      <c r="M5" s="231"/>
      <c r="N5" s="231"/>
      <c r="O5" s="231"/>
      <c r="P5" s="231"/>
      <c r="Q5" s="231"/>
      <c r="Y5" s="88"/>
      <c r="Z5" s="89"/>
      <c r="AA5" s="88"/>
      <c r="AB5" s="88"/>
      <c r="AC5" s="88"/>
      <c r="AD5" s="89"/>
      <c r="AE5" s="88"/>
      <c r="AF5" s="88"/>
      <c r="AG5" s="89"/>
      <c r="AH5" s="88"/>
      <c r="AI5" s="88"/>
      <c r="AJ5" s="89"/>
      <c r="AK5" s="88"/>
      <c r="AL5" s="88"/>
      <c r="AM5" s="89"/>
      <c r="AN5" s="88"/>
      <c r="AO5" s="88"/>
      <c r="AP5" s="89"/>
      <c r="AQ5" s="88"/>
      <c r="AR5" s="88"/>
      <c r="AS5" s="89"/>
      <c r="AT5" s="88"/>
      <c r="AU5" s="88"/>
      <c r="AV5" s="89"/>
      <c r="AW5" s="88"/>
      <c r="AX5" s="88"/>
      <c r="AY5" s="89"/>
      <c r="AZ5" s="88"/>
      <c r="BA5" s="88"/>
      <c r="BB5" s="89"/>
      <c r="BC5" s="88"/>
      <c r="BD5" s="88"/>
      <c r="BE5" s="89"/>
      <c r="BF5" s="88"/>
      <c r="BG5" s="88"/>
      <c r="BH5" s="89"/>
      <c r="BI5" s="88"/>
      <c r="BJ5" s="88"/>
      <c r="BK5" s="89"/>
      <c r="BL5" s="88"/>
      <c r="BM5" s="88"/>
      <c r="BN5" s="89"/>
      <c r="BO5" s="88"/>
      <c r="BP5" s="88"/>
      <c r="BQ5" s="89"/>
      <c r="BR5" s="88"/>
      <c r="BS5" s="88"/>
      <c r="BT5" s="89"/>
      <c r="BU5" s="88"/>
      <c r="BV5" s="88"/>
      <c r="BW5" s="89"/>
      <c r="BX5" s="88"/>
      <c r="BY5" s="88"/>
      <c r="BZ5" s="89"/>
      <c r="CA5" s="88"/>
      <c r="CB5" s="88"/>
      <c r="CC5" s="89"/>
      <c r="CD5" s="88"/>
      <c r="CE5" s="88"/>
      <c r="CF5" s="89"/>
      <c r="CG5" s="88"/>
      <c r="CH5" s="88"/>
      <c r="CI5" s="89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3:97" ht="15" customHeight="1">
      <c r="C6" s="5"/>
      <c r="D6" s="18"/>
      <c r="E6" s="18"/>
      <c r="F6" s="18"/>
      <c r="G6" s="18"/>
      <c r="H6" s="18"/>
      <c r="I6" s="61"/>
      <c r="J6" s="18"/>
      <c r="K6" s="61"/>
      <c r="L6" s="7"/>
      <c r="M6" s="7"/>
      <c r="N6" s="7"/>
      <c r="Y6" s="90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</row>
    <row r="7" spans="1:25" ht="15.75" customHeight="1">
      <c r="A7" s="224" t="s">
        <v>84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T7" s="24"/>
      <c r="U7" s="29"/>
      <c r="V7" s="30"/>
      <c r="X7"/>
      <c r="Y7" s="25"/>
    </row>
    <row r="8" spans="1:25" ht="15.75" customHeight="1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T8" s="24"/>
      <c r="U8" s="29"/>
      <c r="V8" s="30"/>
      <c r="X8"/>
      <c r="Y8" s="25"/>
    </row>
    <row r="9" spans="1:25" ht="15.75" customHeight="1">
      <c r="A9" s="225" t="s">
        <v>42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T9" s="24"/>
      <c r="U9" s="29"/>
      <c r="V9" s="30"/>
      <c r="X9"/>
      <c r="Y9" s="25"/>
    </row>
    <row r="10" spans="1:25" ht="15.75" customHeight="1">
      <c r="A10" s="58"/>
      <c r="B10" s="58"/>
      <c r="C10" s="58"/>
      <c r="D10" s="58"/>
      <c r="E10" s="237" t="s">
        <v>27</v>
      </c>
      <c r="F10" s="237"/>
      <c r="G10" s="237"/>
      <c r="H10" s="237"/>
      <c r="I10" s="58"/>
      <c r="J10" s="58"/>
      <c r="K10" s="58"/>
      <c r="L10" s="236" t="s">
        <v>456</v>
      </c>
      <c r="M10" s="236"/>
      <c r="N10" s="236"/>
      <c r="O10" s="236"/>
      <c r="P10" s="236"/>
      <c r="Q10" s="236"/>
      <c r="T10" s="24"/>
      <c r="U10" s="29"/>
      <c r="V10" s="30"/>
      <c r="X10"/>
      <c r="Y10" s="25"/>
    </row>
    <row r="11" spans="1:25" ht="25.5" customHeight="1">
      <c r="A11" s="42" t="s">
        <v>22</v>
      </c>
      <c r="B11" s="43" t="s">
        <v>11</v>
      </c>
      <c r="C11" s="42" t="s">
        <v>2</v>
      </c>
      <c r="D11" s="44" t="s">
        <v>3</v>
      </c>
      <c r="E11" s="42" t="s">
        <v>4</v>
      </c>
      <c r="F11" s="62" t="s">
        <v>5</v>
      </c>
      <c r="G11" s="68" t="s">
        <v>6</v>
      </c>
      <c r="H11" s="42" t="s">
        <v>15</v>
      </c>
      <c r="I11" s="62"/>
      <c r="J11" s="42"/>
      <c r="K11" s="62"/>
      <c r="L11" s="42" t="s">
        <v>8</v>
      </c>
      <c r="M11" s="229" t="s">
        <v>9</v>
      </c>
      <c r="N11" s="229"/>
      <c r="O11" s="229"/>
      <c r="P11" s="132" t="s">
        <v>10</v>
      </c>
      <c r="Q11" s="133" t="s">
        <v>1</v>
      </c>
      <c r="T11" s="24"/>
      <c r="U11" s="29"/>
      <c r="V11" s="30"/>
      <c r="X11"/>
      <c r="Y11" s="25"/>
    </row>
    <row r="12" spans="1:17" s="10" customFormat="1" ht="33.75" customHeight="1">
      <c r="A12" s="95"/>
      <c r="B12" s="96"/>
      <c r="C12" s="131" t="s">
        <v>89</v>
      </c>
      <c r="D12" s="98"/>
      <c r="E12" s="97"/>
      <c r="F12" s="100"/>
      <c r="G12" s="100"/>
      <c r="H12" s="101"/>
      <c r="I12" s="103"/>
      <c r="J12" s="103"/>
      <c r="K12" s="104"/>
      <c r="L12" s="105"/>
      <c r="M12" s="106"/>
      <c r="N12" s="106"/>
      <c r="O12" s="106"/>
      <c r="P12" s="106"/>
      <c r="Q12" s="106"/>
    </row>
    <row r="13" spans="1:17" s="10" customFormat="1" ht="16.5" customHeight="1">
      <c r="A13" s="95">
        <v>1</v>
      </c>
      <c r="B13" s="96"/>
      <c r="C13" s="97"/>
      <c r="D13" s="98"/>
      <c r="E13" s="97"/>
      <c r="F13" s="100"/>
      <c r="G13" s="100"/>
      <c r="H13" s="101" t="e">
        <f>LOOKUP(K13,$R$2:$Z$2,$R$1:$Z$1)</f>
        <v>#N/A</v>
      </c>
      <c r="I13" s="103">
        <f aca="true" t="shared" si="0" ref="I13:J20">F13</f>
        <v>0</v>
      </c>
      <c r="J13" s="103">
        <f t="shared" si="0"/>
        <v>0</v>
      </c>
      <c r="K13" s="104">
        <f>SMALL(I13:I13,1)+0</f>
        <v>0</v>
      </c>
      <c r="L13" s="105"/>
      <c r="M13" s="106"/>
      <c r="N13" s="106"/>
      <c r="O13" s="106"/>
      <c r="P13" s="106"/>
      <c r="Q13" s="106"/>
    </row>
    <row r="14" spans="1:17" s="10" customFormat="1" ht="16.5" customHeight="1">
      <c r="A14" s="95">
        <v>2</v>
      </c>
      <c r="B14" s="96">
        <v>304</v>
      </c>
      <c r="C14" s="97" t="s">
        <v>103</v>
      </c>
      <c r="D14" s="102">
        <v>1999</v>
      </c>
      <c r="E14" s="97" t="s">
        <v>64</v>
      </c>
      <c r="F14" s="100">
        <v>12.8</v>
      </c>
      <c r="G14" s="100"/>
      <c r="H14" s="101" t="e">
        <f aca="true" t="shared" si="1" ref="H14:H19">LOOKUP(K14,$AB$2:$AJ$2,$AB$1:$AJ$1)</f>
        <v>#N/A</v>
      </c>
      <c r="I14" s="103">
        <f t="shared" si="0"/>
        <v>12.8</v>
      </c>
      <c r="J14" s="103">
        <f t="shared" si="0"/>
        <v>0</v>
      </c>
      <c r="K14" s="104">
        <f aca="true" t="shared" si="2" ref="K14:K19">SMALL(I14:J14,1)+0</f>
        <v>0</v>
      </c>
      <c r="L14" s="105" t="s">
        <v>100</v>
      </c>
      <c r="M14" s="95">
        <v>6</v>
      </c>
      <c r="N14" s="106"/>
      <c r="O14" s="106"/>
      <c r="P14" s="106"/>
      <c r="Q14" s="106"/>
    </row>
    <row r="15" spans="1:17" s="10" customFormat="1" ht="16.5" customHeight="1">
      <c r="A15" s="95">
        <v>3</v>
      </c>
      <c r="B15" s="96">
        <v>83</v>
      </c>
      <c r="C15" s="97" t="s">
        <v>96</v>
      </c>
      <c r="D15" s="102">
        <v>1998</v>
      </c>
      <c r="E15" s="97" t="s">
        <v>69</v>
      </c>
      <c r="F15" s="100">
        <v>11.6</v>
      </c>
      <c r="G15" s="100"/>
      <c r="H15" s="101" t="e">
        <f t="shared" si="1"/>
        <v>#N/A</v>
      </c>
      <c r="I15" s="103">
        <f t="shared" si="0"/>
        <v>11.6</v>
      </c>
      <c r="J15" s="103">
        <f t="shared" si="0"/>
        <v>0</v>
      </c>
      <c r="K15" s="104">
        <f t="shared" si="2"/>
        <v>0</v>
      </c>
      <c r="L15" s="105" t="s">
        <v>70</v>
      </c>
      <c r="M15" s="95">
        <v>3</v>
      </c>
      <c r="N15" s="106"/>
      <c r="O15" s="106"/>
      <c r="P15" s="106"/>
      <c r="Q15" s="106"/>
    </row>
    <row r="16" spans="1:17" s="10" customFormat="1" ht="16.5" customHeight="1">
      <c r="A16" s="95">
        <v>4</v>
      </c>
      <c r="B16" s="96">
        <v>77</v>
      </c>
      <c r="C16" s="97" t="s">
        <v>183</v>
      </c>
      <c r="D16" s="102">
        <v>1998</v>
      </c>
      <c r="E16" s="97" t="s">
        <v>63</v>
      </c>
      <c r="F16" s="107">
        <v>11.1</v>
      </c>
      <c r="G16" s="107"/>
      <c r="H16" s="101" t="e">
        <f t="shared" si="1"/>
        <v>#N/A</v>
      </c>
      <c r="I16" s="103">
        <f t="shared" si="0"/>
        <v>11.1</v>
      </c>
      <c r="J16" s="103">
        <f t="shared" si="0"/>
        <v>0</v>
      </c>
      <c r="K16" s="104">
        <f t="shared" si="2"/>
        <v>0</v>
      </c>
      <c r="L16" s="105" t="s">
        <v>184</v>
      </c>
      <c r="M16" s="95">
        <v>2</v>
      </c>
      <c r="N16" s="106"/>
      <c r="O16" s="106"/>
      <c r="P16" s="106"/>
      <c r="Q16" s="106"/>
    </row>
    <row r="17" spans="1:17" s="10" customFormat="1" ht="16.5" customHeight="1">
      <c r="A17" s="95">
        <v>5</v>
      </c>
      <c r="B17" s="96">
        <v>109</v>
      </c>
      <c r="C17" s="97" t="s">
        <v>101</v>
      </c>
      <c r="D17" s="102">
        <v>1998</v>
      </c>
      <c r="E17" s="97" t="s">
        <v>62</v>
      </c>
      <c r="F17" s="107">
        <v>10.9</v>
      </c>
      <c r="G17" s="107"/>
      <c r="H17" s="101" t="e">
        <f t="shared" si="1"/>
        <v>#N/A</v>
      </c>
      <c r="I17" s="103">
        <f t="shared" si="0"/>
        <v>10.9</v>
      </c>
      <c r="J17" s="103">
        <f t="shared" si="0"/>
        <v>0</v>
      </c>
      <c r="K17" s="104">
        <f t="shared" si="2"/>
        <v>0</v>
      </c>
      <c r="L17" s="105" t="s">
        <v>102</v>
      </c>
      <c r="M17" s="95">
        <v>1</v>
      </c>
      <c r="N17" s="106"/>
      <c r="O17" s="106"/>
      <c r="P17" s="106"/>
      <c r="Q17" s="106"/>
    </row>
    <row r="18" spans="1:17" s="10" customFormat="1" ht="16.5" customHeight="1">
      <c r="A18" s="95">
        <v>6</v>
      </c>
      <c r="B18" s="96">
        <v>303</v>
      </c>
      <c r="C18" s="97" t="s">
        <v>97</v>
      </c>
      <c r="D18" s="102">
        <v>1999</v>
      </c>
      <c r="E18" s="97" t="s">
        <v>62</v>
      </c>
      <c r="F18" s="100">
        <v>11.6</v>
      </c>
      <c r="G18" s="100"/>
      <c r="H18" s="101" t="e">
        <f t="shared" si="1"/>
        <v>#N/A</v>
      </c>
      <c r="I18" s="103">
        <f t="shared" si="0"/>
        <v>11.6</v>
      </c>
      <c r="J18" s="103">
        <f t="shared" si="0"/>
        <v>0</v>
      </c>
      <c r="K18" s="104">
        <f t="shared" si="2"/>
        <v>0</v>
      </c>
      <c r="L18" s="105" t="s">
        <v>98</v>
      </c>
      <c r="M18" s="95">
        <v>5</v>
      </c>
      <c r="N18" s="106"/>
      <c r="O18" s="106"/>
      <c r="P18" s="106"/>
      <c r="Q18" s="106"/>
    </row>
    <row r="19" spans="1:17" s="10" customFormat="1" ht="16.5" customHeight="1">
      <c r="A19" s="95">
        <v>7</v>
      </c>
      <c r="B19" s="96">
        <v>277</v>
      </c>
      <c r="C19" s="97" t="s">
        <v>99</v>
      </c>
      <c r="D19" s="102">
        <v>1999</v>
      </c>
      <c r="E19" s="97" t="s">
        <v>64</v>
      </c>
      <c r="F19" s="100">
        <v>11.6</v>
      </c>
      <c r="G19" s="100"/>
      <c r="H19" s="101" t="e">
        <f t="shared" si="1"/>
        <v>#N/A</v>
      </c>
      <c r="I19" s="103">
        <f t="shared" si="0"/>
        <v>11.6</v>
      </c>
      <c r="J19" s="103">
        <f t="shared" si="0"/>
        <v>0</v>
      </c>
      <c r="K19" s="104">
        <f t="shared" si="2"/>
        <v>0</v>
      </c>
      <c r="L19" s="105" t="s">
        <v>100</v>
      </c>
      <c r="M19" s="95">
        <v>4</v>
      </c>
      <c r="N19" s="106"/>
      <c r="O19" s="106"/>
      <c r="P19" s="106"/>
      <c r="Q19" s="106"/>
    </row>
    <row r="20" spans="1:17" s="10" customFormat="1" ht="16.5" customHeight="1">
      <c r="A20" s="95">
        <v>8</v>
      </c>
      <c r="B20" s="96"/>
      <c r="C20" s="97"/>
      <c r="D20" s="98"/>
      <c r="E20" s="97"/>
      <c r="F20" s="107"/>
      <c r="G20" s="107"/>
      <c r="H20" s="101" t="e">
        <f>LOOKUP(K20,$R$2:$Z$2,$R$1:$Z$1)</f>
        <v>#N/A</v>
      </c>
      <c r="I20" s="103">
        <f t="shared" si="0"/>
        <v>0</v>
      </c>
      <c r="J20" s="103">
        <f t="shared" si="0"/>
        <v>0</v>
      </c>
      <c r="K20" s="104">
        <f>SMALL(I20:I20,1)+0</f>
        <v>0</v>
      </c>
      <c r="L20" s="105"/>
      <c r="M20" s="106"/>
      <c r="N20" s="106"/>
      <c r="O20" s="106"/>
      <c r="P20" s="106"/>
      <c r="Q20" s="106"/>
    </row>
    <row r="21" spans="1:17" s="10" customFormat="1" ht="31.5" customHeight="1">
      <c r="A21" s="95"/>
      <c r="B21" s="96"/>
      <c r="C21" s="131" t="s">
        <v>94</v>
      </c>
      <c r="D21" s="98"/>
      <c r="E21" s="97"/>
      <c r="F21" s="100"/>
      <c r="G21" s="100"/>
      <c r="H21" s="101"/>
      <c r="I21" s="103"/>
      <c r="J21" s="103"/>
      <c r="K21" s="104"/>
      <c r="L21" s="105"/>
      <c r="M21" s="106"/>
      <c r="N21" s="106"/>
      <c r="O21" s="106"/>
      <c r="P21" s="106"/>
      <c r="Q21" s="106"/>
    </row>
    <row r="22" spans="1:17" s="10" customFormat="1" ht="16.5" customHeight="1">
      <c r="A22" s="95">
        <v>1</v>
      </c>
      <c r="B22" s="96">
        <v>142</v>
      </c>
      <c r="C22" s="97" t="s">
        <v>176</v>
      </c>
      <c r="D22" s="102">
        <v>1996</v>
      </c>
      <c r="E22" s="97" t="s">
        <v>151</v>
      </c>
      <c r="F22" s="100">
        <v>11.4</v>
      </c>
      <c r="G22" s="100"/>
      <c r="H22" s="101" t="e">
        <f aca="true" t="shared" si="3" ref="H22:H29">LOOKUP(K22,$AB$2:$AJ$2,$AB$1:$AJ$1)</f>
        <v>#N/A</v>
      </c>
      <c r="I22" s="103">
        <f aca="true" t="shared" si="4" ref="I22:J29">F22</f>
        <v>11.4</v>
      </c>
      <c r="J22" s="103">
        <f t="shared" si="4"/>
        <v>0</v>
      </c>
      <c r="K22" s="104">
        <f aca="true" t="shared" si="5" ref="K22:K29">SMALL(I22:J22,1)+0</f>
        <v>0</v>
      </c>
      <c r="L22" s="196" t="s">
        <v>152</v>
      </c>
      <c r="M22" s="95">
        <v>1</v>
      </c>
      <c r="N22" s="106"/>
      <c r="O22" s="106"/>
      <c r="P22" s="106"/>
      <c r="Q22" s="106"/>
    </row>
    <row r="23" spans="1:17" s="10" customFormat="1" ht="16.5" customHeight="1">
      <c r="A23" s="95">
        <v>2</v>
      </c>
      <c r="B23" s="96">
        <v>234</v>
      </c>
      <c r="C23" s="97" t="s">
        <v>163</v>
      </c>
      <c r="D23" s="102">
        <v>2000</v>
      </c>
      <c r="E23" s="97" t="s">
        <v>63</v>
      </c>
      <c r="F23" s="100">
        <v>11.3</v>
      </c>
      <c r="G23" s="100"/>
      <c r="H23" s="101" t="e">
        <f t="shared" si="3"/>
        <v>#N/A</v>
      </c>
      <c r="I23" s="103">
        <f t="shared" si="4"/>
        <v>11.3</v>
      </c>
      <c r="J23" s="103">
        <f t="shared" si="4"/>
        <v>0</v>
      </c>
      <c r="K23" s="104">
        <f t="shared" si="5"/>
        <v>0</v>
      </c>
      <c r="L23" s="105" t="s">
        <v>110</v>
      </c>
      <c r="M23" s="95">
        <v>1</v>
      </c>
      <c r="N23" s="106"/>
      <c r="O23" s="106"/>
      <c r="P23" s="106"/>
      <c r="Q23" s="106"/>
    </row>
    <row r="24" spans="1:17" s="10" customFormat="1" ht="16.5" customHeight="1">
      <c r="A24" s="95">
        <v>3</v>
      </c>
      <c r="B24" s="96">
        <v>139</v>
      </c>
      <c r="C24" s="97" t="s">
        <v>127</v>
      </c>
      <c r="D24" s="102">
        <v>1993</v>
      </c>
      <c r="E24" s="97" t="s">
        <v>62</v>
      </c>
      <c r="F24" s="107">
        <v>10.5</v>
      </c>
      <c r="G24" s="107"/>
      <c r="H24" s="101" t="e">
        <f t="shared" si="3"/>
        <v>#N/A</v>
      </c>
      <c r="I24" s="103">
        <f t="shared" si="4"/>
        <v>10.5</v>
      </c>
      <c r="J24" s="103">
        <f t="shared" si="4"/>
        <v>0</v>
      </c>
      <c r="K24" s="104">
        <f t="shared" si="5"/>
        <v>0</v>
      </c>
      <c r="L24" s="105" t="s">
        <v>128</v>
      </c>
      <c r="M24" s="95">
        <v>1</v>
      </c>
      <c r="N24" s="106"/>
      <c r="O24" s="106"/>
      <c r="P24" s="106"/>
      <c r="Q24" s="106"/>
    </row>
    <row r="25" spans="1:17" s="10" customFormat="1" ht="16.5" customHeight="1">
      <c r="A25" s="95">
        <v>4</v>
      </c>
      <c r="B25" s="96">
        <v>392</v>
      </c>
      <c r="C25" s="97" t="s">
        <v>161</v>
      </c>
      <c r="D25" s="102">
        <v>1993</v>
      </c>
      <c r="E25" s="97" t="s">
        <v>62</v>
      </c>
      <c r="F25" s="107">
        <v>10.9</v>
      </c>
      <c r="G25" s="107"/>
      <c r="H25" s="101" t="e">
        <f t="shared" si="3"/>
        <v>#N/A</v>
      </c>
      <c r="I25" s="103">
        <f t="shared" si="4"/>
        <v>10.9</v>
      </c>
      <c r="J25" s="103">
        <f t="shared" si="4"/>
        <v>0</v>
      </c>
      <c r="K25" s="104">
        <f t="shared" si="5"/>
        <v>0</v>
      </c>
      <c r="L25" s="105" t="s">
        <v>162</v>
      </c>
      <c r="M25" s="95">
        <v>1</v>
      </c>
      <c r="N25" s="106"/>
      <c r="O25" s="106"/>
      <c r="P25" s="106"/>
      <c r="Q25" s="106"/>
    </row>
    <row r="26" spans="1:17" s="10" customFormat="1" ht="16.5" customHeight="1">
      <c r="A26" s="95">
        <v>5</v>
      </c>
      <c r="B26" s="96">
        <v>700</v>
      </c>
      <c r="C26" s="97" t="s">
        <v>140</v>
      </c>
      <c r="D26" s="102">
        <v>1991</v>
      </c>
      <c r="E26" s="97" t="s">
        <v>62</v>
      </c>
      <c r="F26" s="100">
        <v>10.5</v>
      </c>
      <c r="G26" s="100"/>
      <c r="H26" s="101" t="e">
        <f t="shared" si="3"/>
        <v>#N/A</v>
      </c>
      <c r="I26" s="103">
        <f t="shared" si="4"/>
        <v>10.5</v>
      </c>
      <c r="J26" s="103">
        <f t="shared" si="4"/>
        <v>0</v>
      </c>
      <c r="K26" s="104">
        <f t="shared" si="5"/>
        <v>0</v>
      </c>
      <c r="L26" s="105" t="s">
        <v>112</v>
      </c>
      <c r="M26" s="95">
        <v>1</v>
      </c>
      <c r="N26" s="106"/>
      <c r="O26" s="106"/>
      <c r="P26" s="106"/>
      <c r="Q26" s="106"/>
    </row>
    <row r="27" spans="1:17" s="10" customFormat="1" ht="16.5" customHeight="1">
      <c r="A27" s="95">
        <v>6</v>
      </c>
      <c r="B27" s="96">
        <v>624</v>
      </c>
      <c r="C27" s="97" t="s">
        <v>81</v>
      </c>
      <c r="D27" s="102">
        <v>1995</v>
      </c>
      <c r="E27" s="97" t="s">
        <v>62</v>
      </c>
      <c r="F27" s="107">
        <v>11</v>
      </c>
      <c r="G27" s="107"/>
      <c r="H27" s="101" t="e">
        <f t="shared" si="3"/>
        <v>#N/A</v>
      </c>
      <c r="I27" s="103">
        <f t="shared" si="4"/>
        <v>11</v>
      </c>
      <c r="J27" s="103">
        <f t="shared" si="4"/>
        <v>0</v>
      </c>
      <c r="K27" s="104">
        <f t="shared" si="5"/>
        <v>0</v>
      </c>
      <c r="L27" s="105" t="s">
        <v>82</v>
      </c>
      <c r="M27" s="95">
        <v>1</v>
      </c>
      <c r="N27" s="106"/>
      <c r="O27" s="106"/>
      <c r="P27" s="106"/>
      <c r="Q27" s="106"/>
    </row>
    <row r="28" spans="1:17" s="10" customFormat="1" ht="16.5" customHeight="1">
      <c r="A28" s="95">
        <v>7</v>
      </c>
      <c r="B28" s="96">
        <v>129</v>
      </c>
      <c r="C28" s="97" t="s">
        <v>160</v>
      </c>
      <c r="D28" s="102">
        <v>2001</v>
      </c>
      <c r="E28" s="97" t="s">
        <v>63</v>
      </c>
      <c r="F28" s="107">
        <v>11.3</v>
      </c>
      <c r="G28" s="107"/>
      <c r="H28" s="101" t="e">
        <f t="shared" si="3"/>
        <v>#N/A</v>
      </c>
      <c r="I28" s="103">
        <f t="shared" si="4"/>
        <v>11.3</v>
      </c>
      <c r="J28" s="103">
        <f t="shared" si="4"/>
        <v>0</v>
      </c>
      <c r="K28" s="104">
        <f t="shared" si="5"/>
        <v>0</v>
      </c>
      <c r="L28" s="105" t="s">
        <v>72</v>
      </c>
      <c r="M28" s="95">
        <v>2</v>
      </c>
      <c r="N28" s="106"/>
      <c r="O28" s="106"/>
      <c r="P28" s="106"/>
      <c r="Q28" s="106"/>
    </row>
    <row r="29" spans="1:17" s="10" customFormat="1" ht="16.5" customHeight="1">
      <c r="A29" s="95">
        <v>8</v>
      </c>
      <c r="B29" s="96">
        <v>17</v>
      </c>
      <c r="C29" s="97" t="s">
        <v>113</v>
      </c>
      <c r="D29" s="102">
        <v>2000</v>
      </c>
      <c r="E29" s="97" t="s">
        <v>63</v>
      </c>
      <c r="F29" s="100">
        <v>11.4</v>
      </c>
      <c r="G29" s="100"/>
      <c r="H29" s="101" t="e">
        <f t="shared" si="3"/>
        <v>#N/A</v>
      </c>
      <c r="I29" s="103">
        <f t="shared" si="4"/>
        <v>11.4</v>
      </c>
      <c r="J29" s="103">
        <f t="shared" si="4"/>
        <v>0</v>
      </c>
      <c r="K29" s="104">
        <f t="shared" si="5"/>
        <v>0</v>
      </c>
      <c r="L29" s="105" t="s">
        <v>114</v>
      </c>
      <c r="M29" s="95">
        <v>1</v>
      </c>
      <c r="N29" s="106"/>
      <c r="O29" s="106"/>
      <c r="P29" s="106"/>
      <c r="Q29" s="106"/>
    </row>
    <row r="30" spans="1:11" s="10" customFormat="1" ht="17.25" customHeight="1">
      <c r="A30" s="8"/>
      <c r="B30" s="36"/>
      <c r="D30" s="11"/>
      <c r="E30" s="12"/>
      <c r="F30" s="71"/>
      <c r="G30" s="71"/>
      <c r="H30" s="8"/>
      <c r="I30" s="71"/>
      <c r="J30" s="22"/>
      <c r="K30" s="64"/>
    </row>
    <row r="31" spans="1:11" s="10" customFormat="1" ht="17.25" customHeight="1">
      <c r="A31" s="8"/>
      <c r="B31" s="36"/>
      <c r="C31" s="10" t="s">
        <v>23</v>
      </c>
      <c r="D31" s="11"/>
      <c r="E31" s="187"/>
      <c r="F31" s="71"/>
      <c r="G31" s="71"/>
      <c r="H31" s="8"/>
      <c r="I31" s="71"/>
      <c r="J31" s="22"/>
      <c r="K31" s="64"/>
    </row>
    <row r="32" spans="1:11" s="10" customFormat="1" ht="17.25" customHeight="1">
      <c r="A32" s="8"/>
      <c r="B32" s="36"/>
      <c r="C32" s="10" t="s">
        <v>24</v>
      </c>
      <c r="D32" s="11"/>
      <c r="E32" s="188"/>
      <c r="F32" s="71"/>
      <c r="G32" s="71"/>
      <c r="H32" s="8"/>
      <c r="I32" s="71"/>
      <c r="J32" s="22"/>
      <c r="K32" s="64"/>
    </row>
    <row r="33" spans="1:11" s="10" customFormat="1" ht="14.25" customHeight="1">
      <c r="A33" s="8"/>
      <c r="B33" s="36"/>
      <c r="C33" s="10" t="s">
        <v>25</v>
      </c>
      <c r="D33" s="11"/>
      <c r="E33" s="188"/>
      <c r="F33" s="71"/>
      <c r="G33" s="71"/>
      <c r="H33" s="8"/>
      <c r="I33" s="71"/>
      <c r="J33" s="22"/>
      <c r="K33" s="64"/>
    </row>
    <row r="34" spans="1:11" s="10" customFormat="1" ht="14.25" customHeight="1">
      <c r="A34" s="8"/>
      <c r="B34" s="36"/>
      <c r="D34" s="11"/>
      <c r="E34" s="12"/>
      <c r="F34" s="71"/>
      <c r="G34" s="71"/>
      <c r="H34" s="8"/>
      <c r="I34" s="71"/>
      <c r="J34" s="22"/>
      <c r="K34" s="64"/>
    </row>
    <row r="35" spans="1:11" s="10" customFormat="1" ht="14.25" customHeight="1">
      <c r="A35" s="8"/>
      <c r="B35" s="36"/>
      <c r="D35" s="11"/>
      <c r="E35" s="12"/>
      <c r="F35" s="71"/>
      <c r="G35" s="71"/>
      <c r="H35" s="8"/>
      <c r="I35" s="71"/>
      <c r="J35" s="22"/>
      <c r="K35" s="64"/>
    </row>
    <row r="36" spans="1:11" s="10" customFormat="1" ht="17.25" customHeight="1">
      <c r="A36" s="8"/>
      <c r="B36" s="36"/>
      <c r="D36" s="11"/>
      <c r="E36" s="12"/>
      <c r="F36" s="71"/>
      <c r="G36" s="71"/>
      <c r="H36" s="8"/>
      <c r="I36" s="71"/>
      <c r="J36" s="22"/>
      <c r="K36" s="64"/>
    </row>
    <row r="37" spans="1:11" s="10" customFormat="1" ht="17.25" customHeight="1">
      <c r="A37" s="8"/>
      <c r="B37" s="36"/>
      <c r="D37" s="11"/>
      <c r="E37" s="12"/>
      <c r="F37" s="71"/>
      <c r="G37" s="71"/>
      <c r="H37" s="8"/>
      <c r="I37" s="71"/>
      <c r="J37" s="22"/>
      <c r="K37" s="64"/>
    </row>
    <row r="38" spans="1:11" s="10" customFormat="1" ht="17.25" customHeight="1">
      <c r="A38" s="8"/>
      <c r="B38" s="36"/>
      <c r="D38" s="11"/>
      <c r="E38" s="12"/>
      <c r="F38" s="71"/>
      <c r="G38" s="71"/>
      <c r="H38" s="8"/>
      <c r="I38" s="71"/>
      <c r="J38" s="22"/>
      <c r="K38" s="64"/>
    </row>
    <row r="39" spans="1:11" s="10" customFormat="1" ht="17.25" customHeight="1">
      <c r="A39" s="8"/>
      <c r="B39" s="36"/>
      <c r="D39" s="11"/>
      <c r="E39" s="12"/>
      <c r="F39" s="71"/>
      <c r="G39" s="71"/>
      <c r="H39" s="8"/>
      <c r="I39" s="71"/>
      <c r="J39" s="22"/>
      <c r="K39" s="64"/>
    </row>
    <row r="40" spans="1:17" s="10" customFormat="1" ht="17.25" customHeight="1">
      <c r="A40" s="8"/>
      <c r="B40" s="54"/>
      <c r="C40" s="14"/>
      <c r="D40" s="15"/>
      <c r="E40" s="17"/>
      <c r="F40" s="73"/>
      <c r="G40" s="73"/>
      <c r="H40" s="13"/>
      <c r="I40" s="73"/>
      <c r="J40" s="74"/>
      <c r="K40" s="63"/>
      <c r="L40" s="14"/>
      <c r="M40" s="14"/>
      <c r="N40" s="14"/>
      <c r="O40" s="14"/>
      <c r="P40" s="14"/>
      <c r="Q40" s="14"/>
    </row>
    <row r="41" spans="1:17" s="10" customFormat="1" ht="17.25" customHeight="1">
      <c r="A41" s="8"/>
      <c r="B41" s="54"/>
      <c r="C41" s="14"/>
      <c r="D41" s="15"/>
      <c r="E41" s="17"/>
      <c r="F41" s="73"/>
      <c r="G41" s="73"/>
      <c r="H41" s="13"/>
      <c r="I41" s="73"/>
      <c r="J41" s="74"/>
      <c r="K41" s="63"/>
      <c r="L41" s="14"/>
      <c r="M41" s="14"/>
      <c r="N41" s="14"/>
      <c r="O41" s="14"/>
      <c r="P41" s="14"/>
      <c r="Q41" s="14"/>
    </row>
    <row r="42" spans="1:11" s="14" customFormat="1" ht="17.25" customHeight="1">
      <c r="A42" s="8"/>
      <c r="B42" s="54"/>
      <c r="D42" s="15"/>
      <c r="E42" s="17"/>
      <c r="F42" s="73"/>
      <c r="G42" s="73"/>
      <c r="H42" s="13"/>
      <c r="I42" s="73"/>
      <c r="J42" s="74"/>
      <c r="K42" s="63"/>
    </row>
    <row r="43" spans="1:11" s="14" customFormat="1" ht="17.25" customHeight="1">
      <c r="A43" s="8"/>
      <c r="B43" s="54"/>
      <c r="D43" s="15"/>
      <c r="E43" s="17"/>
      <c r="F43" s="73"/>
      <c r="G43" s="73"/>
      <c r="H43" s="13"/>
      <c r="I43" s="73"/>
      <c r="J43" s="74"/>
      <c r="K43" s="63"/>
    </row>
    <row r="44" spans="1:11" s="14" customFormat="1" ht="17.25" customHeight="1">
      <c r="A44" s="8"/>
      <c r="B44" s="54"/>
      <c r="D44" s="15"/>
      <c r="E44" s="17"/>
      <c r="F44" s="73"/>
      <c r="G44" s="73"/>
      <c r="H44" s="13"/>
      <c r="I44" s="73"/>
      <c r="J44" s="74"/>
      <c r="K44" s="63"/>
    </row>
    <row r="45" spans="1:11" s="14" customFormat="1" ht="17.25" customHeight="1">
      <c r="A45" s="8"/>
      <c r="B45" s="54"/>
      <c r="D45" s="15"/>
      <c r="E45" s="17"/>
      <c r="F45" s="67"/>
      <c r="G45" s="67"/>
      <c r="H45" s="13"/>
      <c r="I45" s="73"/>
      <c r="J45" s="74"/>
      <c r="K45" s="63"/>
    </row>
    <row r="46" spans="1:17" s="14" customFormat="1" ht="17.25" customHeight="1">
      <c r="A46" s="8"/>
      <c r="B46" s="54"/>
      <c r="D46" s="15"/>
      <c r="E46" s="17"/>
      <c r="F46" s="67"/>
      <c r="G46" s="67"/>
      <c r="H46" s="13"/>
      <c r="I46" s="73"/>
      <c r="J46" s="74"/>
      <c r="K46" s="63"/>
      <c r="M46" s="2"/>
      <c r="N46" s="2"/>
      <c r="O46" s="2"/>
      <c r="P46" s="2"/>
      <c r="Q46" s="2"/>
    </row>
    <row r="47" spans="1:17" s="14" customFormat="1" ht="17.25" customHeight="1">
      <c r="A47" s="8"/>
      <c r="B47" s="54"/>
      <c r="D47" s="15"/>
      <c r="E47" s="17"/>
      <c r="F47" s="67"/>
      <c r="G47" s="67"/>
      <c r="H47" s="13"/>
      <c r="I47" s="73"/>
      <c r="J47" s="74"/>
      <c r="K47" s="63"/>
      <c r="M47" s="2"/>
      <c r="N47" s="2"/>
      <c r="O47" s="2"/>
      <c r="P47" s="2"/>
      <c r="Q47" s="2"/>
    </row>
    <row r="48" spans="1:12" ht="17.25" customHeight="1">
      <c r="A48" s="8"/>
      <c r="B48" s="54"/>
      <c r="C48" s="14"/>
      <c r="D48" s="15"/>
      <c r="E48" s="17"/>
      <c r="F48" s="67"/>
      <c r="G48" s="67"/>
      <c r="H48" s="13"/>
      <c r="I48" s="73"/>
      <c r="J48" s="74"/>
      <c r="K48" s="63"/>
      <c r="L48" s="14"/>
    </row>
    <row r="49" spans="1:12" ht="17.25" customHeight="1">
      <c r="A49" s="8"/>
      <c r="B49" s="54"/>
      <c r="C49" s="14"/>
      <c r="D49" s="15"/>
      <c r="E49" s="17"/>
      <c r="F49" s="67"/>
      <c r="G49" s="67"/>
      <c r="H49" s="13"/>
      <c r="I49" s="73"/>
      <c r="J49" s="74"/>
      <c r="K49" s="63"/>
      <c r="L49" s="14"/>
    </row>
    <row r="50" spans="1:12" ht="17.25" customHeight="1">
      <c r="A50" s="8"/>
      <c r="B50" s="54"/>
      <c r="C50" s="14"/>
      <c r="D50" s="15"/>
      <c r="E50" s="17"/>
      <c r="F50" s="67"/>
      <c r="G50" s="67"/>
      <c r="H50" s="13"/>
      <c r="I50" s="73"/>
      <c r="J50" s="74"/>
      <c r="K50" s="63"/>
      <c r="L50" s="14"/>
    </row>
    <row r="51" spans="1:12" ht="17.25" customHeight="1">
      <c r="A51" s="8"/>
      <c r="B51" s="54"/>
      <c r="C51" s="14"/>
      <c r="D51" s="15"/>
      <c r="E51" s="17"/>
      <c r="F51" s="67"/>
      <c r="G51" s="67"/>
      <c r="H51" s="13"/>
      <c r="I51" s="73"/>
      <c r="J51" s="74"/>
      <c r="K51" s="63"/>
      <c r="L51" s="14"/>
    </row>
    <row r="52" spans="1:12" ht="17.25" customHeight="1">
      <c r="A52" s="8"/>
      <c r="B52" s="54"/>
      <c r="C52" s="14"/>
      <c r="D52" s="15"/>
      <c r="E52" s="17"/>
      <c r="F52" s="67"/>
      <c r="G52" s="67"/>
      <c r="H52" s="13"/>
      <c r="I52" s="73"/>
      <c r="J52" s="74"/>
      <c r="K52" s="63"/>
      <c r="L52" s="14"/>
    </row>
    <row r="53" spans="1:12" ht="17.25" customHeight="1">
      <c r="A53" s="8"/>
      <c r="B53" s="54"/>
      <c r="C53" s="14"/>
      <c r="D53" s="15"/>
      <c r="E53" s="17"/>
      <c r="F53" s="67"/>
      <c r="G53" s="67"/>
      <c r="H53" s="13"/>
      <c r="I53" s="73"/>
      <c r="J53" s="74"/>
      <c r="K53" s="63"/>
      <c r="L53" s="14"/>
    </row>
    <row r="54" spans="1:12" ht="17.25" customHeight="1">
      <c r="A54" s="8"/>
      <c r="B54" s="54"/>
      <c r="C54" s="14"/>
      <c r="D54" s="15"/>
      <c r="E54" s="17"/>
      <c r="F54" s="67"/>
      <c r="G54" s="67"/>
      <c r="H54" s="13"/>
      <c r="I54" s="73"/>
      <c r="J54" s="74"/>
      <c r="K54" s="63"/>
      <c r="L54" s="14"/>
    </row>
    <row r="55" spans="1:10" ht="17.25" customHeight="1">
      <c r="A55" s="8"/>
      <c r="H55" s="13"/>
      <c r="I55" s="69"/>
      <c r="J55" s="57"/>
    </row>
    <row r="56" spans="1:10" ht="17.25" customHeight="1">
      <c r="A56" s="8"/>
      <c r="H56" s="13"/>
      <c r="I56" s="69"/>
      <c r="J56" s="57"/>
    </row>
    <row r="57" spans="1:10" ht="17.25" customHeight="1">
      <c r="A57" s="8"/>
      <c r="H57" s="13"/>
      <c r="I57" s="69"/>
      <c r="J57" s="57"/>
    </row>
    <row r="58" spans="1:10" ht="17.25" customHeight="1">
      <c r="A58" s="8"/>
      <c r="H58" s="13"/>
      <c r="I58" s="69"/>
      <c r="J58" s="57"/>
    </row>
    <row r="59" spans="1:10" ht="17.25" customHeight="1">
      <c r="A59" s="8"/>
      <c r="H59" s="13"/>
      <c r="I59" s="69"/>
      <c r="J59" s="57"/>
    </row>
    <row r="60" spans="1:10" ht="17.25" customHeight="1">
      <c r="A60" s="8"/>
      <c r="H60" s="13"/>
      <c r="I60" s="69"/>
      <c r="J60" s="57"/>
    </row>
    <row r="61" spans="1:10" ht="17.25" customHeight="1">
      <c r="A61" s="8"/>
      <c r="H61" s="13"/>
      <c r="I61" s="69"/>
      <c r="J61" s="57"/>
    </row>
    <row r="62" spans="8:10" ht="17.25" customHeight="1">
      <c r="H62" s="13"/>
      <c r="I62" s="69"/>
      <c r="J62" s="57"/>
    </row>
    <row r="63" spans="8:10" ht="17.25" customHeight="1">
      <c r="H63" s="13"/>
      <c r="I63" s="69"/>
      <c r="J63" s="57"/>
    </row>
    <row r="64" spans="8:10" ht="17.25" customHeight="1">
      <c r="H64" s="13"/>
      <c r="I64" s="69"/>
      <c r="J64" s="57"/>
    </row>
    <row r="65" spans="8:10" ht="17.25" customHeight="1">
      <c r="H65" s="13"/>
      <c r="I65" s="69"/>
      <c r="J65" s="57"/>
    </row>
    <row r="66" spans="8:10" ht="17.25" customHeight="1">
      <c r="H66" s="13"/>
      <c r="I66" s="69"/>
      <c r="J66" s="57"/>
    </row>
    <row r="67" spans="8:10" ht="17.25" customHeight="1">
      <c r="H67" s="13"/>
      <c r="I67" s="69"/>
      <c r="J67" s="57"/>
    </row>
    <row r="68" spans="8:10" ht="17.25" customHeight="1">
      <c r="H68" s="13"/>
      <c r="I68" s="69"/>
      <c r="J68" s="57"/>
    </row>
    <row r="69" spans="8:10" ht="17.25" customHeight="1">
      <c r="H69" s="13"/>
      <c r="I69" s="69"/>
      <c r="J69" s="57"/>
    </row>
    <row r="70" spans="8:10" ht="17.25" customHeight="1">
      <c r="H70" s="13"/>
      <c r="I70" s="69"/>
      <c r="J70" s="57"/>
    </row>
    <row r="71" spans="8:10" ht="17.25" customHeight="1">
      <c r="H71" s="13"/>
      <c r="I71" s="69"/>
      <c r="J71" s="57"/>
    </row>
    <row r="72" spans="8:10" ht="17.25" customHeight="1">
      <c r="H72" s="13"/>
      <c r="I72" s="69"/>
      <c r="J72" s="57"/>
    </row>
    <row r="73" spans="8:10" ht="17.25" customHeight="1">
      <c r="H73" s="13"/>
      <c r="I73" s="69"/>
      <c r="J73" s="57"/>
    </row>
    <row r="74" spans="8:10" ht="17.25" customHeight="1">
      <c r="H74" s="13"/>
      <c r="I74" s="69"/>
      <c r="J74" s="57"/>
    </row>
    <row r="75" spans="8:10" ht="17.25" customHeight="1">
      <c r="H75" s="13"/>
      <c r="I75" s="69"/>
      <c r="J75" s="57"/>
    </row>
    <row r="76" spans="8:10" ht="17.25" customHeight="1">
      <c r="H76" s="13"/>
      <c r="I76" s="69"/>
      <c r="J76" s="57"/>
    </row>
    <row r="77" spans="8:10" ht="17.25" customHeight="1">
      <c r="H77" s="13"/>
      <c r="I77" s="69"/>
      <c r="J77" s="57"/>
    </row>
    <row r="78" spans="8:10" ht="17.25" customHeight="1">
      <c r="H78" s="13"/>
      <c r="I78" s="69"/>
      <c r="J78" s="57"/>
    </row>
    <row r="79" spans="8:10" ht="17.25" customHeight="1">
      <c r="H79" s="13"/>
      <c r="I79" s="69"/>
      <c r="J79" s="57"/>
    </row>
    <row r="80" spans="8:10" ht="17.25" customHeight="1">
      <c r="H80" s="13"/>
      <c r="I80" s="69"/>
      <c r="J80" s="57"/>
    </row>
    <row r="81" spans="8:10" ht="17.25" customHeight="1">
      <c r="H81" s="13"/>
      <c r="I81" s="69"/>
      <c r="J81" s="57"/>
    </row>
    <row r="82" spans="8:10" ht="17.25" customHeight="1">
      <c r="H82" s="13"/>
      <c r="I82" s="69"/>
      <c r="J82" s="57"/>
    </row>
    <row r="83" spans="8:10" ht="17.25" customHeight="1">
      <c r="H83" s="13"/>
      <c r="I83" s="69"/>
      <c r="J83" s="57"/>
    </row>
    <row r="84" spans="8:10" ht="17.25" customHeight="1">
      <c r="H84" s="13"/>
      <c r="I84" s="69"/>
      <c r="J84" s="57"/>
    </row>
    <row r="85" spans="8:10" ht="17.25" customHeight="1">
      <c r="H85" s="13"/>
      <c r="I85" s="69"/>
      <c r="J85" s="57"/>
    </row>
    <row r="86" spans="8:10" ht="17.25" customHeight="1">
      <c r="H86" s="13"/>
      <c r="I86" s="69"/>
      <c r="J86" s="57"/>
    </row>
    <row r="87" spans="8:10" ht="17.25" customHeight="1">
      <c r="H87" s="13"/>
      <c r="I87" s="69"/>
      <c r="J87" s="57"/>
    </row>
    <row r="88" spans="8:10" ht="17.25" customHeight="1">
      <c r="H88" s="13"/>
      <c r="I88" s="69"/>
      <c r="J88" s="57"/>
    </row>
    <row r="89" spans="8:10" ht="17.25" customHeight="1">
      <c r="H89" s="13"/>
      <c r="I89" s="69"/>
      <c r="J89" s="57"/>
    </row>
    <row r="90" spans="8:10" ht="17.25" customHeight="1">
      <c r="H90" s="13"/>
      <c r="I90" s="69"/>
      <c r="J90" s="57"/>
    </row>
    <row r="91" spans="8:10" ht="17.25" customHeight="1">
      <c r="H91" s="13"/>
      <c r="I91" s="69"/>
      <c r="J91" s="57"/>
    </row>
    <row r="92" spans="8:10" ht="17.25" customHeight="1">
      <c r="H92" s="13"/>
      <c r="I92" s="69"/>
      <c r="J92" s="57"/>
    </row>
    <row r="93" spans="8:10" ht="17.25" customHeight="1">
      <c r="H93" s="13"/>
      <c r="I93" s="69"/>
      <c r="J93" s="57"/>
    </row>
    <row r="94" spans="8:10" ht="17.25" customHeight="1">
      <c r="H94" s="13"/>
      <c r="I94" s="69"/>
      <c r="J94" s="57"/>
    </row>
    <row r="95" spans="8:10" ht="17.25" customHeight="1">
      <c r="H95" s="13"/>
      <c r="I95" s="69"/>
      <c r="J95" s="57"/>
    </row>
    <row r="96" spans="8:10" ht="17.25" customHeight="1">
      <c r="H96" s="13"/>
      <c r="I96" s="69"/>
      <c r="J96" s="57"/>
    </row>
    <row r="97" spans="8:10" ht="17.25" customHeight="1">
      <c r="H97" s="13"/>
      <c r="I97" s="69"/>
      <c r="J97" s="57"/>
    </row>
    <row r="98" spans="8:10" ht="17.25" customHeight="1">
      <c r="H98" s="13"/>
      <c r="I98" s="69"/>
      <c r="J98" s="57"/>
    </row>
    <row r="99" spans="8:10" ht="17.25" customHeight="1">
      <c r="H99" s="13"/>
      <c r="I99" s="69"/>
      <c r="J99" s="57"/>
    </row>
    <row r="100" spans="8:10" ht="17.25" customHeight="1">
      <c r="H100" s="13"/>
      <c r="I100" s="69"/>
      <c r="J100" s="57"/>
    </row>
    <row r="101" ht="17.25" customHeight="1">
      <c r="H101" s="13"/>
    </row>
    <row r="102" ht="17.25" customHeight="1">
      <c r="H102" s="13"/>
    </row>
    <row r="103" ht="17.25" customHeight="1">
      <c r="H103" s="13"/>
    </row>
    <row r="104" ht="17.25" customHeight="1">
      <c r="H104" s="13"/>
    </row>
    <row r="105" ht="17.25" customHeight="1">
      <c r="H105" s="13"/>
    </row>
    <row r="106" ht="17.25" customHeight="1">
      <c r="H106" s="13"/>
    </row>
    <row r="107" ht="17.25" customHeight="1">
      <c r="H107" s="13"/>
    </row>
    <row r="108" ht="17.25" customHeight="1">
      <c r="H108" s="13"/>
    </row>
    <row r="109" ht="17.25" customHeight="1">
      <c r="H109" s="13"/>
    </row>
    <row r="110" ht="17.25" customHeight="1">
      <c r="H110" s="13"/>
    </row>
    <row r="111" ht="17.25" customHeight="1">
      <c r="H111" s="13"/>
    </row>
    <row r="112" ht="17.25" customHeight="1">
      <c r="H112" s="13"/>
    </row>
    <row r="113" ht="17.25" customHeight="1">
      <c r="H113" s="13"/>
    </row>
    <row r="114" ht="17.25" customHeight="1">
      <c r="H114" s="13"/>
    </row>
    <row r="115" ht="17.25" customHeight="1">
      <c r="H115" s="13"/>
    </row>
    <row r="116" ht="17.25" customHeight="1">
      <c r="H116" s="13"/>
    </row>
    <row r="117" ht="17.25" customHeight="1">
      <c r="H117" s="13"/>
    </row>
    <row r="118" ht="17.25" customHeight="1">
      <c r="H118" s="13"/>
    </row>
    <row r="119" ht="17.25" customHeight="1">
      <c r="H119" s="13"/>
    </row>
    <row r="120" ht="17.25" customHeight="1">
      <c r="H120" s="13"/>
    </row>
    <row r="121" ht="12.75">
      <c r="H121" s="13"/>
    </row>
    <row r="122" ht="12.75">
      <c r="H122" s="13"/>
    </row>
    <row r="123" ht="12.75">
      <c r="H123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  <row r="132" ht="12.75">
      <c r="H132" s="13"/>
    </row>
    <row r="133" ht="12.75">
      <c r="H133" s="13"/>
    </row>
    <row r="134" ht="12.75">
      <c r="H134" s="13"/>
    </row>
    <row r="135" ht="12.75">
      <c r="H135" s="13"/>
    </row>
    <row r="136" ht="12.75">
      <c r="H136" s="13"/>
    </row>
    <row r="137" ht="12.75">
      <c r="H137" s="13"/>
    </row>
    <row r="138" ht="12.75">
      <c r="H138" s="13"/>
    </row>
    <row r="139" ht="12.75">
      <c r="H139" s="13"/>
    </row>
    <row r="140" ht="12.75">
      <c r="H140" s="13"/>
    </row>
    <row r="141" ht="12.75">
      <c r="H141" s="13"/>
    </row>
    <row r="142" ht="12.75">
      <c r="H142" s="13"/>
    </row>
    <row r="143" ht="12.75">
      <c r="H143" s="13"/>
    </row>
    <row r="144" ht="12.75">
      <c r="H144" s="13"/>
    </row>
    <row r="145" ht="12.75">
      <c r="H145" s="13"/>
    </row>
    <row r="146" ht="12.75">
      <c r="H146" s="13"/>
    </row>
    <row r="147" ht="12.75">
      <c r="H147" s="13"/>
    </row>
    <row r="148" ht="12.75">
      <c r="H148" s="13"/>
    </row>
    <row r="149" ht="12.75">
      <c r="H149" s="13"/>
    </row>
    <row r="150" ht="12.75">
      <c r="H150" s="13"/>
    </row>
    <row r="151" ht="12.75">
      <c r="H151" s="13"/>
    </row>
    <row r="152" ht="12.75">
      <c r="H152" s="13"/>
    </row>
    <row r="153" ht="12.75">
      <c r="H153" s="13"/>
    </row>
    <row r="154" ht="12.75">
      <c r="H154" s="13"/>
    </row>
    <row r="155" ht="12.75">
      <c r="H155" s="13"/>
    </row>
    <row r="156" ht="12.75">
      <c r="H156" s="13"/>
    </row>
    <row r="157" ht="12.75">
      <c r="H157" s="13"/>
    </row>
    <row r="158" ht="12.75">
      <c r="H158" s="13"/>
    </row>
    <row r="159" ht="12.75">
      <c r="H159" s="13"/>
    </row>
    <row r="160" ht="12.75">
      <c r="H160" s="13"/>
    </row>
    <row r="161" ht="12.75">
      <c r="H161" s="13"/>
    </row>
    <row r="162" ht="12.75">
      <c r="H162" s="13"/>
    </row>
    <row r="163" ht="12.75">
      <c r="H163" s="13"/>
    </row>
    <row r="164" ht="12.75">
      <c r="H164" s="13"/>
    </row>
    <row r="165" ht="12.75">
      <c r="H165" s="13"/>
    </row>
    <row r="166" ht="12.75">
      <c r="H166" s="13"/>
    </row>
  </sheetData>
  <sheetProtection/>
  <mergeCells count="12">
    <mergeCell ref="A7:Q7"/>
    <mergeCell ref="A8:Q8"/>
    <mergeCell ref="A9:Q9"/>
    <mergeCell ref="E10:H10"/>
    <mergeCell ref="L10:Q10"/>
    <mergeCell ref="M11:O11"/>
    <mergeCell ref="A1:Q1"/>
    <mergeCell ref="A2:Q2"/>
    <mergeCell ref="A4:Q4"/>
    <mergeCell ref="D5:E5"/>
    <mergeCell ref="F5:H5"/>
    <mergeCell ref="L5:Q5"/>
  </mergeCells>
  <printOptions horizontalCentered="1"/>
  <pageMargins left="0.18" right="0.17" top="0.2" bottom="0.2" header="0.2" footer="0.2"/>
  <pageSetup fitToHeight="3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85"/>
  <sheetViews>
    <sheetView view="pageBreakPreview" zoomScaleSheetLayoutView="100" zoomScalePageLayoutView="0" workbookViewId="0" topLeftCell="A10">
      <selection activeCell="C21" sqref="C21"/>
    </sheetView>
  </sheetViews>
  <sheetFormatPr defaultColWidth="9.00390625" defaultRowHeight="12.75"/>
  <cols>
    <col min="1" max="1" width="4.00390625" style="19" customWidth="1"/>
    <col min="2" max="2" width="5.75390625" style="3" customWidth="1"/>
    <col min="3" max="3" width="28.00390625" style="2" customWidth="1"/>
    <col min="4" max="4" width="7.75390625" style="4" customWidth="1"/>
    <col min="5" max="5" width="25.125" style="5" customWidth="1"/>
    <col min="6" max="6" width="7.75390625" style="3" customWidth="1"/>
    <col min="7" max="7" width="7.125" style="3" hidden="1" customWidth="1"/>
    <col min="8" max="11" width="6.25390625" style="3" hidden="1" customWidth="1"/>
    <col min="12" max="12" width="36.375" style="2" hidden="1" customWidth="1"/>
    <col min="13" max="13" width="6.125" style="3" hidden="1" customWidth="1"/>
    <col min="14" max="16" width="6.125" style="2" customWidth="1"/>
    <col min="17" max="17" width="4.375" style="2" customWidth="1"/>
    <col min="18" max="19" width="5.375" style="2" customWidth="1"/>
    <col min="20" max="23" width="5.375" style="48" customWidth="1"/>
    <col min="24" max="26" width="5.375" style="2" customWidth="1"/>
    <col min="27" max="97" width="3.375" style="2" customWidth="1"/>
    <col min="98" max="16384" width="9.125" style="2" customWidth="1"/>
  </cols>
  <sheetData>
    <row r="1" spans="1:34" s="38" customFormat="1" ht="17.25" customHeight="1">
      <c r="A1" s="242" t="str">
        <f>ЮНОШИ!A1:Q1</f>
        <v>Министерство физической культуры и спорта Пензенской области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08" t="s">
        <v>12</v>
      </c>
      <c r="S1" s="108" t="s">
        <v>12</v>
      </c>
      <c r="T1" s="108">
        <v>1</v>
      </c>
      <c r="U1" s="108">
        <v>2</v>
      </c>
      <c r="V1" s="111">
        <v>3</v>
      </c>
      <c r="W1" s="108" t="s">
        <v>16</v>
      </c>
      <c r="X1" s="108" t="s">
        <v>17</v>
      </c>
      <c r="Y1" s="108" t="s">
        <v>18</v>
      </c>
      <c r="Z1" s="108" t="s">
        <v>19</v>
      </c>
      <c r="AB1" s="88"/>
      <c r="AC1" s="88"/>
      <c r="AD1" s="110"/>
      <c r="AE1" s="88"/>
      <c r="AF1" s="88"/>
      <c r="AG1" s="110"/>
      <c r="AH1" s="88"/>
    </row>
    <row r="2" spans="1:34" s="38" customFormat="1" ht="17.25" customHeight="1">
      <c r="A2" s="242" t="str">
        <f>ЮНОШИ!A2:Q2</f>
        <v>Федерация легкой атлетики Пензенской области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09">
        <v>24</v>
      </c>
      <c r="S2" s="109">
        <v>25.3</v>
      </c>
      <c r="T2" s="109">
        <v>25.4</v>
      </c>
      <c r="U2" s="109">
        <v>26.9</v>
      </c>
      <c r="V2" s="109">
        <v>28.6</v>
      </c>
      <c r="W2" s="109">
        <v>31.1</v>
      </c>
      <c r="X2" s="109">
        <v>33.1</v>
      </c>
      <c r="Y2" s="109">
        <v>35.1</v>
      </c>
      <c r="Z2" s="109">
        <v>37.1</v>
      </c>
      <c r="AB2" s="88"/>
      <c r="AC2" s="88"/>
      <c r="AD2" s="110"/>
      <c r="AE2" s="88"/>
      <c r="AF2" s="112"/>
      <c r="AG2" s="88"/>
      <c r="AH2" s="88"/>
    </row>
    <row r="3" spans="1:26" s="38" customFormat="1" ht="17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09"/>
      <c r="S3" s="109"/>
      <c r="T3" s="109"/>
      <c r="U3" s="109"/>
      <c r="V3" s="109"/>
      <c r="W3" s="109"/>
      <c r="X3" s="109"/>
      <c r="Y3" s="109"/>
      <c r="Z3" s="109"/>
    </row>
    <row r="4" spans="1:108" s="38" customFormat="1" ht="43.5" customHeight="1">
      <c r="A4" s="232" t="str">
        <f>ЮНОШИ!A4:Q4</f>
        <v>РЕЗУЛЬТАТЫ
Чемпионата и Первенства области по легкой атлетике среди юниорок и юниоров 1998-1999г.р.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Y4" s="88"/>
      <c r="Z4" s="110"/>
      <c r="AA4" s="88"/>
      <c r="AB4" s="88"/>
      <c r="AC4" s="110"/>
      <c r="AD4" s="88"/>
      <c r="AE4" s="88"/>
      <c r="AF4" s="110"/>
      <c r="AG4" s="88"/>
      <c r="AH4" s="88"/>
      <c r="AI4" s="110"/>
      <c r="AJ4" s="88"/>
      <c r="AK4" s="88"/>
      <c r="AL4" s="110"/>
      <c r="AM4" s="88"/>
      <c r="AN4" s="88"/>
      <c r="AO4" s="110"/>
      <c r="AP4" s="88"/>
      <c r="AQ4" s="88"/>
      <c r="AR4" s="110"/>
      <c r="AS4" s="88"/>
      <c r="AT4" s="88"/>
      <c r="AU4" s="110"/>
      <c r="AV4" s="88"/>
      <c r="AW4" s="88"/>
      <c r="AX4" s="110"/>
      <c r="AY4" s="88"/>
      <c r="AZ4" s="88"/>
      <c r="BA4" s="110"/>
      <c r="BB4" s="88"/>
      <c r="BC4" s="88"/>
      <c r="BD4" s="110"/>
      <c r="BE4" s="88"/>
      <c r="BF4" s="88"/>
      <c r="BG4" s="110"/>
      <c r="BH4" s="88"/>
      <c r="BI4" s="88"/>
      <c r="BJ4" s="110"/>
      <c r="BK4" s="88"/>
      <c r="BL4" s="88"/>
      <c r="BM4" s="110"/>
      <c r="BN4" s="88"/>
      <c r="BO4" s="88"/>
      <c r="BP4" s="110"/>
      <c r="BQ4" s="88"/>
      <c r="BR4" s="88"/>
      <c r="BS4" s="110"/>
      <c r="BT4" s="88"/>
      <c r="BU4" s="88"/>
      <c r="BV4" s="110"/>
      <c r="BW4" s="88"/>
      <c r="BX4" s="88"/>
      <c r="BY4" s="110"/>
      <c r="BZ4" s="88"/>
      <c r="CA4" s="88"/>
      <c r="CB4" s="110"/>
      <c r="CC4" s="88"/>
      <c r="CD4" s="88"/>
      <c r="CE4" s="110"/>
      <c r="CF4" s="88"/>
      <c r="CG4" s="88"/>
      <c r="CH4" s="110"/>
      <c r="CI4" s="88"/>
      <c r="CJ4" s="88"/>
      <c r="CK4" s="110"/>
      <c r="CL4" s="88"/>
      <c r="CM4" s="88"/>
      <c r="CN4" s="110"/>
      <c r="CO4" s="88"/>
      <c r="CP4" s="88"/>
      <c r="CQ4" s="110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21" s="38" customFormat="1" ht="15.75" customHeight="1">
      <c r="A5" s="37"/>
      <c r="B5" s="39"/>
      <c r="C5" s="40" t="s">
        <v>0</v>
      </c>
      <c r="D5" s="238" t="s">
        <v>54</v>
      </c>
      <c r="E5" s="238"/>
      <c r="F5" s="238"/>
      <c r="G5" s="238"/>
      <c r="H5" s="72"/>
      <c r="I5" s="72"/>
      <c r="J5" s="72"/>
      <c r="K5" s="72"/>
      <c r="L5" s="238" t="str">
        <f>ЮНОШИ!L5</f>
        <v>19-20 июня 2017г</v>
      </c>
      <c r="M5" s="238"/>
      <c r="N5" s="238"/>
      <c r="O5" s="238"/>
      <c r="P5" s="238"/>
      <c r="Q5" s="238"/>
      <c r="T5" s="65"/>
      <c r="U5" s="41"/>
    </row>
    <row r="6" spans="1:21" s="38" customFormat="1" ht="15.75" customHeight="1">
      <c r="A6" s="37"/>
      <c r="B6" s="39"/>
      <c r="C6" s="40"/>
      <c r="D6" s="72"/>
      <c r="E6" s="72"/>
      <c r="F6" s="72"/>
      <c r="G6" s="72"/>
      <c r="H6" s="72"/>
      <c r="I6" s="72"/>
      <c r="J6" s="72"/>
      <c r="K6" s="72"/>
      <c r="L6" s="81"/>
      <c r="M6" s="72"/>
      <c r="N6" s="72"/>
      <c r="O6" s="72"/>
      <c r="P6" s="72"/>
      <c r="Q6" s="72"/>
      <c r="T6" s="65"/>
      <c r="U6" s="41"/>
    </row>
    <row r="7" spans="1:21" s="38" customFormat="1" ht="15.75" customHeight="1">
      <c r="A7" s="226" t="s">
        <v>55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T7" s="65"/>
      <c r="U7" s="41"/>
    </row>
    <row r="8" spans="1:21" s="38" customFormat="1" ht="18" customHeight="1">
      <c r="A8" s="227" t="s">
        <v>28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T8" s="75"/>
      <c r="U8" s="76"/>
    </row>
    <row r="9" spans="1:21" s="84" customFormat="1" ht="14.25" customHeight="1">
      <c r="A9" s="239" t="s">
        <v>42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T9" s="24"/>
      <c r="U9" s="26"/>
    </row>
    <row r="10" spans="1:21" s="78" customFormat="1" ht="13.5" customHeight="1">
      <c r="A10" s="55"/>
      <c r="B10" s="83"/>
      <c r="C10" s="82"/>
      <c r="D10" s="85"/>
      <c r="E10" s="85"/>
      <c r="F10" s="241" t="s">
        <v>14</v>
      </c>
      <c r="G10" s="241"/>
      <c r="H10" s="241"/>
      <c r="I10" s="241"/>
      <c r="J10" s="241"/>
      <c r="K10" s="241"/>
      <c r="L10" s="241"/>
      <c r="M10" s="241"/>
      <c r="N10" s="241"/>
      <c r="O10" s="240"/>
      <c r="P10" s="240"/>
      <c r="Q10" s="240"/>
      <c r="T10" s="77"/>
      <c r="U10" s="79"/>
    </row>
    <row r="11" spans="1:23" s="45" customFormat="1" ht="26.25" customHeight="1">
      <c r="A11" s="42" t="s">
        <v>22</v>
      </c>
      <c r="B11" s="42" t="s">
        <v>11</v>
      </c>
      <c r="C11" s="42" t="s">
        <v>2</v>
      </c>
      <c r="D11" s="53" t="s">
        <v>3</v>
      </c>
      <c r="E11" s="42" t="s">
        <v>4</v>
      </c>
      <c r="F11" s="42" t="s">
        <v>5</v>
      </c>
      <c r="G11" s="42" t="s">
        <v>7</v>
      </c>
      <c r="H11" s="42" t="s">
        <v>21</v>
      </c>
      <c r="I11" s="42" t="s">
        <v>20</v>
      </c>
      <c r="J11" s="42"/>
      <c r="K11" s="42"/>
      <c r="L11" s="42" t="s">
        <v>8</v>
      </c>
      <c r="M11" s="229" t="s">
        <v>9</v>
      </c>
      <c r="N11" s="229"/>
      <c r="O11" s="229"/>
      <c r="P11" s="132" t="s">
        <v>10</v>
      </c>
      <c r="Q11" s="133" t="s">
        <v>1</v>
      </c>
      <c r="T11" s="50"/>
      <c r="U11" s="121"/>
      <c r="V11" s="49"/>
      <c r="W11" s="51"/>
    </row>
    <row r="12" spans="1:23" s="127" customFormat="1" ht="30" customHeight="1">
      <c r="A12" s="124"/>
      <c r="B12" s="124"/>
      <c r="C12" s="124" t="s">
        <v>95</v>
      </c>
      <c r="D12" s="125"/>
      <c r="E12" s="124"/>
      <c r="F12" s="124"/>
      <c r="G12" s="124"/>
      <c r="H12" s="124"/>
      <c r="I12" s="124"/>
      <c r="J12" s="124"/>
      <c r="K12" s="124"/>
      <c r="L12" s="124"/>
      <c r="M12" s="126"/>
      <c r="N12" s="126"/>
      <c r="O12" s="126"/>
      <c r="P12" s="124"/>
      <c r="Q12" s="126"/>
      <c r="T12" s="136"/>
      <c r="U12" s="137"/>
      <c r="V12" s="128"/>
      <c r="W12" s="138"/>
    </row>
    <row r="13" spans="1:23" s="10" customFormat="1" ht="18.75" customHeight="1">
      <c r="A13" s="113">
        <v>1</v>
      </c>
      <c r="B13" s="96">
        <v>303</v>
      </c>
      <c r="C13" s="97" t="s">
        <v>97</v>
      </c>
      <c r="D13" s="102">
        <v>1999</v>
      </c>
      <c r="E13" s="97" t="s">
        <v>62</v>
      </c>
      <c r="F13" s="100">
        <v>24.1</v>
      </c>
      <c r="G13" s="100"/>
      <c r="H13" s="101" t="e">
        <f aca="true" t="shared" si="0" ref="H13:H20">LOOKUP(K13,$AL$2:$AT$2,$AL$1:$AT$1)</f>
        <v>#N/A</v>
      </c>
      <c r="I13" s="103">
        <f aca="true" t="shared" si="1" ref="I13:J20">F13</f>
        <v>24.1</v>
      </c>
      <c r="J13" s="103">
        <f t="shared" si="1"/>
        <v>0</v>
      </c>
      <c r="K13" s="104">
        <f aca="true" t="shared" si="2" ref="K13:K20">SMALL(I13:J13,1)+0</f>
        <v>0</v>
      </c>
      <c r="L13" s="105" t="s">
        <v>452</v>
      </c>
      <c r="M13" s="95">
        <v>5</v>
      </c>
      <c r="N13" s="106"/>
      <c r="O13" s="106"/>
      <c r="P13" s="106"/>
      <c r="Q13" s="106"/>
      <c r="T13" s="35"/>
      <c r="U13" s="87"/>
      <c r="W13" s="27"/>
    </row>
    <row r="14" spans="1:23" s="10" customFormat="1" ht="18.75" customHeight="1">
      <c r="A14" s="113">
        <v>2</v>
      </c>
      <c r="B14" s="96">
        <v>77</v>
      </c>
      <c r="C14" s="97" t="s">
        <v>183</v>
      </c>
      <c r="D14" s="102">
        <v>1998</v>
      </c>
      <c r="E14" s="97" t="s">
        <v>63</v>
      </c>
      <c r="F14" s="100">
        <v>23.2</v>
      </c>
      <c r="G14" s="100"/>
      <c r="H14" s="101" t="e">
        <f t="shared" si="0"/>
        <v>#N/A</v>
      </c>
      <c r="I14" s="103">
        <f t="shared" si="1"/>
        <v>23.2</v>
      </c>
      <c r="J14" s="103">
        <f t="shared" si="1"/>
        <v>0</v>
      </c>
      <c r="K14" s="104">
        <f t="shared" si="2"/>
        <v>0</v>
      </c>
      <c r="L14" s="105" t="s">
        <v>184</v>
      </c>
      <c r="M14" s="95">
        <v>4</v>
      </c>
      <c r="N14" s="106"/>
      <c r="O14" s="106"/>
      <c r="P14" s="106"/>
      <c r="Q14" s="106"/>
      <c r="S14" s="34"/>
      <c r="T14" s="35"/>
      <c r="U14" s="87"/>
      <c r="W14" s="27"/>
    </row>
    <row r="15" spans="1:23" s="10" customFormat="1" ht="18.75" customHeight="1">
      <c r="A15" s="113">
        <v>3</v>
      </c>
      <c r="B15" s="96">
        <v>651</v>
      </c>
      <c r="C15" s="97" t="s">
        <v>189</v>
      </c>
      <c r="D15" s="102">
        <v>1998</v>
      </c>
      <c r="E15" s="97" t="s">
        <v>63</v>
      </c>
      <c r="F15" s="107">
        <v>22.2</v>
      </c>
      <c r="G15" s="107"/>
      <c r="H15" s="101" t="e">
        <f t="shared" si="0"/>
        <v>#N/A</v>
      </c>
      <c r="I15" s="103">
        <f t="shared" si="1"/>
        <v>22.2</v>
      </c>
      <c r="J15" s="103">
        <f t="shared" si="1"/>
        <v>0</v>
      </c>
      <c r="K15" s="104">
        <f t="shared" si="2"/>
        <v>0</v>
      </c>
      <c r="L15" s="105" t="s">
        <v>114</v>
      </c>
      <c r="M15" s="95">
        <v>2</v>
      </c>
      <c r="N15" s="106"/>
      <c r="O15" s="106"/>
      <c r="P15" s="106"/>
      <c r="Q15" s="106"/>
      <c r="T15" s="35"/>
      <c r="U15" s="87"/>
      <c r="W15" s="27"/>
    </row>
    <row r="16" spans="1:22" s="10" customFormat="1" ht="18.75" customHeight="1">
      <c r="A16" s="113">
        <v>4</v>
      </c>
      <c r="B16" s="96">
        <v>109</v>
      </c>
      <c r="C16" s="97" t="s">
        <v>101</v>
      </c>
      <c r="D16" s="102">
        <v>1998</v>
      </c>
      <c r="E16" s="97" t="s">
        <v>62</v>
      </c>
      <c r="F16" s="100">
        <v>22</v>
      </c>
      <c r="G16" s="100"/>
      <c r="H16" s="101" t="e">
        <f t="shared" si="0"/>
        <v>#N/A</v>
      </c>
      <c r="I16" s="103">
        <f t="shared" si="1"/>
        <v>22</v>
      </c>
      <c r="J16" s="103">
        <f t="shared" si="1"/>
        <v>0</v>
      </c>
      <c r="K16" s="104">
        <f t="shared" si="2"/>
        <v>0</v>
      </c>
      <c r="L16" s="105" t="s">
        <v>102</v>
      </c>
      <c r="M16" s="95">
        <v>1</v>
      </c>
      <c r="N16" s="106"/>
      <c r="O16" s="106"/>
      <c r="P16" s="106"/>
      <c r="Q16" s="106"/>
      <c r="R16" s="27"/>
      <c r="T16" s="56"/>
      <c r="V16" s="27"/>
    </row>
    <row r="17" spans="1:23" s="10" customFormat="1" ht="18.75" customHeight="1">
      <c r="A17" s="113">
        <v>5</v>
      </c>
      <c r="B17" s="96">
        <v>378</v>
      </c>
      <c r="C17" s="97" t="s">
        <v>195</v>
      </c>
      <c r="D17" s="102">
        <v>1999</v>
      </c>
      <c r="E17" s="97" t="s">
        <v>62</v>
      </c>
      <c r="F17" s="100">
        <v>22</v>
      </c>
      <c r="G17" s="100"/>
      <c r="H17" s="101" t="e">
        <f t="shared" si="0"/>
        <v>#N/A</v>
      </c>
      <c r="I17" s="103">
        <f t="shared" si="1"/>
        <v>22</v>
      </c>
      <c r="J17" s="103">
        <f t="shared" si="1"/>
        <v>0</v>
      </c>
      <c r="K17" s="104">
        <f t="shared" si="2"/>
        <v>0</v>
      </c>
      <c r="L17" s="105" t="s">
        <v>196</v>
      </c>
      <c r="M17" s="95">
        <v>1</v>
      </c>
      <c r="N17" s="106"/>
      <c r="O17" s="106"/>
      <c r="P17" s="106"/>
      <c r="Q17" s="106"/>
      <c r="S17" s="34"/>
      <c r="T17" s="35"/>
      <c r="U17" s="87"/>
      <c r="W17" s="27"/>
    </row>
    <row r="18" spans="1:23" s="10" customFormat="1" ht="18.75" customHeight="1">
      <c r="A18" s="113">
        <v>6</v>
      </c>
      <c r="B18" s="96">
        <v>500</v>
      </c>
      <c r="C18" s="97" t="s">
        <v>194</v>
      </c>
      <c r="D18" s="102">
        <v>1998</v>
      </c>
      <c r="E18" s="97" t="s">
        <v>63</v>
      </c>
      <c r="F18" s="100">
        <v>22.6</v>
      </c>
      <c r="G18" s="100"/>
      <c r="H18" s="101" t="e">
        <f t="shared" si="0"/>
        <v>#N/A</v>
      </c>
      <c r="I18" s="103">
        <f t="shared" si="1"/>
        <v>22.6</v>
      </c>
      <c r="J18" s="103">
        <f t="shared" si="1"/>
        <v>0</v>
      </c>
      <c r="K18" s="104">
        <f t="shared" si="2"/>
        <v>0</v>
      </c>
      <c r="L18" s="196" t="s">
        <v>114</v>
      </c>
      <c r="M18" s="95">
        <v>2</v>
      </c>
      <c r="N18" s="106"/>
      <c r="O18" s="106"/>
      <c r="P18" s="106"/>
      <c r="Q18" s="106"/>
      <c r="T18" s="35"/>
      <c r="U18" s="87"/>
      <c r="W18" s="27"/>
    </row>
    <row r="19" spans="1:22" s="10" customFormat="1" ht="18.75" customHeight="1">
      <c r="A19" s="113">
        <v>7</v>
      </c>
      <c r="B19" s="96">
        <v>230</v>
      </c>
      <c r="C19" s="97" t="s">
        <v>192</v>
      </c>
      <c r="D19" s="102">
        <v>1999</v>
      </c>
      <c r="E19" s="97" t="s">
        <v>63</v>
      </c>
      <c r="F19" s="107">
        <v>23.1</v>
      </c>
      <c r="G19" s="107"/>
      <c r="H19" s="101" t="e">
        <f t="shared" si="0"/>
        <v>#N/A</v>
      </c>
      <c r="I19" s="103">
        <f t="shared" si="1"/>
        <v>23.1</v>
      </c>
      <c r="J19" s="103">
        <f t="shared" si="1"/>
        <v>0</v>
      </c>
      <c r="K19" s="104">
        <f t="shared" si="2"/>
        <v>0</v>
      </c>
      <c r="L19" s="105" t="s">
        <v>114</v>
      </c>
      <c r="M19" s="95">
        <v>3</v>
      </c>
      <c r="N19" s="106"/>
      <c r="O19" s="106"/>
      <c r="P19" s="106"/>
      <c r="Q19" s="106"/>
      <c r="R19" s="27"/>
      <c r="T19" s="56"/>
      <c r="V19" s="27"/>
    </row>
    <row r="20" spans="1:23" s="10" customFormat="1" ht="18.75" customHeight="1">
      <c r="A20" s="113">
        <v>8</v>
      </c>
      <c r="B20" s="96">
        <v>81</v>
      </c>
      <c r="C20" s="97" t="s">
        <v>197</v>
      </c>
      <c r="D20" s="102">
        <v>1999</v>
      </c>
      <c r="E20" s="97" t="s">
        <v>63</v>
      </c>
      <c r="F20" s="100">
        <v>23.6</v>
      </c>
      <c r="G20" s="100"/>
      <c r="H20" s="101" t="e">
        <f t="shared" si="0"/>
        <v>#N/A</v>
      </c>
      <c r="I20" s="103">
        <f t="shared" si="1"/>
        <v>23.6</v>
      </c>
      <c r="J20" s="103">
        <f t="shared" si="1"/>
        <v>0</v>
      </c>
      <c r="K20" s="104">
        <f t="shared" si="2"/>
        <v>0</v>
      </c>
      <c r="L20" s="105" t="s">
        <v>114</v>
      </c>
      <c r="M20" s="95">
        <v>4</v>
      </c>
      <c r="N20" s="106"/>
      <c r="O20" s="106"/>
      <c r="P20" s="106"/>
      <c r="Q20" s="106"/>
      <c r="T20" s="35"/>
      <c r="U20" s="87"/>
      <c r="W20" s="27"/>
    </row>
    <row r="21" spans="1:23" s="10" customFormat="1" ht="31.5" customHeight="1">
      <c r="A21" s="113"/>
      <c r="B21" s="95"/>
      <c r="C21" s="131" t="s">
        <v>94</v>
      </c>
      <c r="D21" s="115"/>
      <c r="E21" s="114"/>
      <c r="F21" s="116"/>
      <c r="G21" s="95"/>
      <c r="H21" s="117"/>
      <c r="I21" s="118"/>
      <c r="J21" s="119"/>
      <c r="K21" s="120"/>
      <c r="L21" s="114"/>
      <c r="M21" s="95"/>
      <c r="N21" s="106"/>
      <c r="O21" s="106"/>
      <c r="P21" s="106"/>
      <c r="Q21" s="106"/>
      <c r="T21" s="35"/>
      <c r="U21" s="87"/>
      <c r="W21" s="27"/>
    </row>
    <row r="22" spans="1:23" s="10" customFormat="1" ht="19.5" customHeight="1">
      <c r="A22" s="113">
        <v>1</v>
      </c>
      <c r="B22" s="96">
        <v>138</v>
      </c>
      <c r="C22" s="97" t="s">
        <v>523</v>
      </c>
      <c r="D22" s="102">
        <v>1997</v>
      </c>
      <c r="E22" s="97"/>
      <c r="F22" s="100">
        <v>22.9</v>
      </c>
      <c r="G22" s="100"/>
      <c r="H22" s="101" t="e">
        <f aca="true" t="shared" si="3" ref="H22:H29">LOOKUP(K22,$AL$2:$AT$2,$AL$1:$AT$1)</f>
        <v>#N/A</v>
      </c>
      <c r="I22" s="103">
        <f aca="true" t="shared" si="4" ref="I22:J29">F22</f>
        <v>22.9</v>
      </c>
      <c r="J22" s="103">
        <f t="shared" si="4"/>
        <v>0</v>
      </c>
      <c r="K22" s="104">
        <f aca="true" t="shared" si="5" ref="K22:K29">SMALL(I22:J22,1)+0</f>
        <v>0</v>
      </c>
      <c r="L22" s="105"/>
      <c r="M22" s="95">
        <v>1</v>
      </c>
      <c r="N22" s="106"/>
      <c r="O22" s="106"/>
      <c r="P22" s="106"/>
      <c r="Q22" s="106"/>
      <c r="T22" s="35"/>
      <c r="U22" s="86"/>
      <c r="W22" s="27"/>
    </row>
    <row r="23" spans="1:23" s="10" customFormat="1" ht="19.5" customHeight="1">
      <c r="A23" s="113">
        <v>2</v>
      </c>
      <c r="B23" s="96">
        <v>159</v>
      </c>
      <c r="C23" s="97" t="s">
        <v>148</v>
      </c>
      <c r="D23" s="102">
        <v>2001</v>
      </c>
      <c r="E23" s="97" t="s">
        <v>63</v>
      </c>
      <c r="F23" s="100">
        <v>22.9</v>
      </c>
      <c r="G23" s="100"/>
      <c r="H23" s="101" t="e">
        <f t="shared" si="3"/>
        <v>#N/A</v>
      </c>
      <c r="I23" s="103">
        <f t="shared" si="4"/>
        <v>22.9</v>
      </c>
      <c r="J23" s="103">
        <f t="shared" si="4"/>
        <v>0</v>
      </c>
      <c r="K23" s="104">
        <f t="shared" si="5"/>
        <v>0</v>
      </c>
      <c r="L23" s="105" t="s">
        <v>204</v>
      </c>
      <c r="M23" s="95"/>
      <c r="N23" s="106"/>
      <c r="O23" s="106"/>
      <c r="P23" s="106"/>
      <c r="Q23" s="106"/>
      <c r="T23" s="35"/>
      <c r="U23" s="86"/>
      <c r="W23" s="27"/>
    </row>
    <row r="24" spans="1:23" s="10" customFormat="1" ht="19.5" customHeight="1">
      <c r="A24" s="113">
        <v>3</v>
      </c>
      <c r="B24" s="96">
        <v>110</v>
      </c>
      <c r="C24" s="97" t="s">
        <v>209</v>
      </c>
      <c r="D24" s="102">
        <v>1995</v>
      </c>
      <c r="E24" s="97" t="s">
        <v>63</v>
      </c>
      <c r="F24" s="100">
        <v>22.5</v>
      </c>
      <c r="G24" s="100"/>
      <c r="H24" s="101" t="e">
        <f t="shared" si="3"/>
        <v>#N/A</v>
      </c>
      <c r="I24" s="103">
        <f t="shared" si="4"/>
        <v>22.5</v>
      </c>
      <c r="J24" s="103">
        <f t="shared" si="4"/>
        <v>0</v>
      </c>
      <c r="K24" s="104">
        <f t="shared" si="5"/>
        <v>0</v>
      </c>
      <c r="L24" s="105" t="s">
        <v>154</v>
      </c>
      <c r="M24" s="95">
        <v>1</v>
      </c>
      <c r="N24" s="106"/>
      <c r="O24" s="106"/>
      <c r="P24" s="106"/>
      <c r="Q24" s="106"/>
      <c r="T24" s="35"/>
      <c r="U24" s="86"/>
      <c r="W24" s="27"/>
    </row>
    <row r="25" spans="1:23" s="10" customFormat="1" ht="19.5" customHeight="1">
      <c r="A25" s="113">
        <v>4</v>
      </c>
      <c r="B25" s="96">
        <v>112</v>
      </c>
      <c r="C25" s="97" t="s">
        <v>177</v>
      </c>
      <c r="D25" s="102">
        <v>1992</v>
      </c>
      <c r="E25" s="97"/>
      <c r="F25" s="100">
        <v>22.3</v>
      </c>
      <c r="G25" s="100"/>
      <c r="H25" s="101" t="e">
        <f t="shared" si="3"/>
        <v>#N/A</v>
      </c>
      <c r="I25" s="103">
        <f t="shared" si="4"/>
        <v>22.3</v>
      </c>
      <c r="J25" s="103">
        <f t="shared" si="4"/>
        <v>0</v>
      </c>
      <c r="K25" s="104">
        <f t="shared" si="5"/>
        <v>0</v>
      </c>
      <c r="L25" s="105" t="s">
        <v>135</v>
      </c>
      <c r="M25" s="95">
        <v>1</v>
      </c>
      <c r="N25" s="106"/>
      <c r="O25" s="106"/>
      <c r="P25" s="106"/>
      <c r="Q25" s="106"/>
      <c r="T25" s="35"/>
      <c r="U25" s="86"/>
      <c r="W25" s="27"/>
    </row>
    <row r="26" spans="1:23" s="10" customFormat="1" ht="19.5" customHeight="1">
      <c r="A26" s="113">
        <v>5</v>
      </c>
      <c r="B26" s="96">
        <v>700</v>
      </c>
      <c r="C26" s="97" t="s">
        <v>140</v>
      </c>
      <c r="D26" s="102">
        <v>1991</v>
      </c>
      <c r="E26" s="97" t="s">
        <v>62</v>
      </c>
      <c r="F26" s="107">
        <v>21.7</v>
      </c>
      <c r="G26" s="107"/>
      <c r="H26" s="101" t="e">
        <f t="shared" si="3"/>
        <v>#N/A</v>
      </c>
      <c r="I26" s="103">
        <f t="shared" si="4"/>
        <v>21.7</v>
      </c>
      <c r="J26" s="103">
        <f t="shared" si="4"/>
        <v>0</v>
      </c>
      <c r="K26" s="104">
        <f t="shared" si="5"/>
        <v>0</v>
      </c>
      <c r="L26" s="105" t="s">
        <v>112</v>
      </c>
      <c r="M26" s="95">
        <v>1</v>
      </c>
      <c r="N26" s="106"/>
      <c r="O26" s="106"/>
      <c r="P26" s="106"/>
      <c r="Q26" s="106"/>
      <c r="T26" s="35"/>
      <c r="U26" s="86"/>
      <c r="W26" s="27"/>
    </row>
    <row r="27" spans="1:23" s="10" customFormat="1" ht="19.5" customHeight="1">
      <c r="A27" s="113">
        <v>6</v>
      </c>
      <c r="B27" s="96">
        <v>14</v>
      </c>
      <c r="C27" s="97" t="s">
        <v>219</v>
      </c>
      <c r="D27" s="102">
        <v>1994</v>
      </c>
      <c r="E27" s="97" t="s">
        <v>62</v>
      </c>
      <c r="F27" s="100">
        <v>22.3</v>
      </c>
      <c r="G27" s="100"/>
      <c r="H27" s="101" t="e">
        <f t="shared" si="3"/>
        <v>#N/A</v>
      </c>
      <c r="I27" s="103">
        <f t="shared" si="4"/>
        <v>22.3</v>
      </c>
      <c r="J27" s="103">
        <f t="shared" si="4"/>
        <v>0</v>
      </c>
      <c r="K27" s="104">
        <f t="shared" si="5"/>
        <v>0</v>
      </c>
      <c r="L27" s="105" t="s">
        <v>220</v>
      </c>
      <c r="M27" s="95">
        <v>1</v>
      </c>
      <c r="N27" s="106"/>
      <c r="O27" s="106"/>
      <c r="P27" s="106"/>
      <c r="Q27" s="106"/>
      <c r="T27" s="35"/>
      <c r="U27" s="86"/>
      <c r="W27" s="27"/>
    </row>
    <row r="28" spans="1:23" s="10" customFormat="1" ht="19.5" customHeight="1">
      <c r="A28" s="113">
        <v>7</v>
      </c>
      <c r="B28" s="96">
        <v>146</v>
      </c>
      <c r="C28" s="97" t="s">
        <v>222</v>
      </c>
      <c r="D28" s="102">
        <v>1989</v>
      </c>
      <c r="E28" s="97" t="s">
        <v>151</v>
      </c>
      <c r="F28" s="100">
        <v>22.8</v>
      </c>
      <c r="G28" s="100"/>
      <c r="H28" s="101" t="e">
        <f t="shared" si="3"/>
        <v>#N/A</v>
      </c>
      <c r="I28" s="103">
        <f t="shared" si="4"/>
        <v>22.8</v>
      </c>
      <c r="J28" s="103">
        <f t="shared" si="4"/>
        <v>0</v>
      </c>
      <c r="K28" s="104">
        <f t="shared" si="5"/>
        <v>0</v>
      </c>
      <c r="L28" s="105" t="s">
        <v>152</v>
      </c>
      <c r="M28" s="95">
        <v>2</v>
      </c>
      <c r="N28" s="106"/>
      <c r="O28" s="106"/>
      <c r="P28" s="106"/>
      <c r="Q28" s="106"/>
      <c r="T28" s="35"/>
      <c r="U28" s="86"/>
      <c r="W28" s="27"/>
    </row>
    <row r="29" spans="1:23" s="10" customFormat="1" ht="19.5" customHeight="1">
      <c r="A29" s="113">
        <v>8</v>
      </c>
      <c r="B29" s="96">
        <v>666</v>
      </c>
      <c r="C29" s="97" t="s">
        <v>207</v>
      </c>
      <c r="D29" s="102">
        <v>2000</v>
      </c>
      <c r="E29" s="97" t="s">
        <v>64</v>
      </c>
      <c r="F29" s="107">
        <v>22.9</v>
      </c>
      <c r="G29" s="107"/>
      <c r="H29" s="101" t="e">
        <f t="shared" si="3"/>
        <v>#N/A</v>
      </c>
      <c r="I29" s="103">
        <f t="shared" si="4"/>
        <v>22.9</v>
      </c>
      <c r="J29" s="103">
        <f t="shared" si="4"/>
        <v>0</v>
      </c>
      <c r="K29" s="104">
        <f t="shared" si="5"/>
        <v>0</v>
      </c>
      <c r="L29" s="105" t="s">
        <v>208</v>
      </c>
      <c r="M29" s="95">
        <v>2</v>
      </c>
      <c r="N29" s="106"/>
      <c r="O29" s="106"/>
      <c r="P29" s="106"/>
      <c r="Q29" s="106"/>
      <c r="T29" s="35"/>
      <c r="U29" s="86"/>
      <c r="W29" s="27"/>
    </row>
    <row r="30" spans="1:13" s="10" customFormat="1" ht="16.5" customHeight="1">
      <c r="A30" s="139"/>
      <c r="B30" s="8"/>
      <c r="C30" s="9"/>
      <c r="D30" s="140"/>
      <c r="E30" s="9"/>
      <c r="F30" s="141"/>
      <c r="G30" s="8"/>
      <c r="H30" s="142"/>
      <c r="I30" s="143"/>
      <c r="J30" s="27"/>
      <c r="K30" s="144"/>
      <c r="L30" s="9"/>
      <c r="M30" s="8"/>
    </row>
    <row r="31" spans="1:12" s="10" customFormat="1" ht="14.25" customHeight="1">
      <c r="A31" s="8"/>
      <c r="B31" s="36"/>
      <c r="C31" s="145" t="s">
        <v>23</v>
      </c>
      <c r="D31" s="11"/>
      <c r="E31" s="134"/>
      <c r="F31" s="12"/>
      <c r="G31" s="71"/>
      <c r="H31" s="8"/>
      <c r="I31" s="23"/>
      <c r="J31" s="71"/>
      <c r="K31" s="22"/>
      <c r="L31" s="64"/>
    </row>
    <row r="32" spans="1:12" s="10" customFormat="1" ht="14.25" customHeight="1">
      <c r="A32" s="8"/>
      <c r="B32" s="36"/>
      <c r="C32" s="145" t="s">
        <v>24</v>
      </c>
      <c r="D32" s="11"/>
      <c r="E32" s="135"/>
      <c r="F32" s="12"/>
      <c r="G32" s="71"/>
      <c r="H32" s="8"/>
      <c r="I32" s="23"/>
      <c r="J32" s="71"/>
      <c r="K32" s="22"/>
      <c r="L32" s="64"/>
    </row>
    <row r="33" spans="1:12" s="10" customFormat="1" ht="14.25" customHeight="1">
      <c r="A33" s="8"/>
      <c r="B33" s="36"/>
      <c r="C33" s="145" t="s">
        <v>25</v>
      </c>
      <c r="D33" s="11"/>
      <c r="E33" s="135"/>
      <c r="F33" s="12"/>
      <c r="G33" s="71"/>
      <c r="H33" s="8"/>
      <c r="I33" s="23"/>
      <c r="J33" s="71"/>
      <c r="K33" s="22"/>
      <c r="L33" s="64"/>
    </row>
    <row r="34" spans="1:23" s="14" customFormat="1" ht="17.25" customHeight="1">
      <c r="A34" s="20"/>
      <c r="B34" s="13"/>
      <c r="D34" s="15"/>
      <c r="E34" s="16"/>
      <c r="F34" s="13"/>
      <c r="G34" s="13"/>
      <c r="H34" s="13"/>
      <c r="I34" s="13"/>
      <c r="J34" s="13"/>
      <c r="K34" s="13"/>
      <c r="M34" s="13"/>
      <c r="T34" s="52"/>
      <c r="U34" s="52"/>
      <c r="V34" s="52"/>
      <c r="W34" s="52"/>
    </row>
    <row r="35" spans="1:23" s="14" customFormat="1" ht="17.25" customHeight="1">
      <c r="A35" s="20"/>
      <c r="B35" s="13"/>
      <c r="D35" s="15"/>
      <c r="E35" s="16"/>
      <c r="F35" s="13"/>
      <c r="G35" s="13"/>
      <c r="H35" s="13"/>
      <c r="I35" s="13"/>
      <c r="J35" s="13"/>
      <c r="K35" s="13"/>
      <c r="M35" s="13"/>
      <c r="T35" s="52"/>
      <c r="U35" s="52"/>
      <c r="V35" s="52"/>
      <c r="W35" s="52"/>
    </row>
    <row r="36" spans="1:23" s="14" customFormat="1" ht="17.25" customHeight="1">
      <c r="A36" s="20"/>
      <c r="B36" s="13"/>
      <c r="D36" s="15"/>
      <c r="E36" s="16"/>
      <c r="F36" s="13"/>
      <c r="G36" s="13"/>
      <c r="H36" s="13"/>
      <c r="I36" s="13"/>
      <c r="J36" s="13"/>
      <c r="K36" s="13"/>
      <c r="M36" s="13"/>
      <c r="T36" s="52"/>
      <c r="U36" s="52"/>
      <c r="V36" s="52"/>
      <c r="W36" s="52"/>
    </row>
    <row r="37" spans="1:23" s="14" customFormat="1" ht="17.25" customHeight="1">
      <c r="A37" s="20"/>
      <c r="B37" s="13"/>
      <c r="D37" s="15"/>
      <c r="E37" s="16"/>
      <c r="F37" s="13"/>
      <c r="G37" s="13"/>
      <c r="H37" s="13"/>
      <c r="I37" s="13"/>
      <c r="J37" s="13"/>
      <c r="K37" s="13"/>
      <c r="M37" s="13"/>
      <c r="T37" s="52"/>
      <c r="U37" s="52"/>
      <c r="V37" s="52"/>
      <c r="W37" s="52"/>
    </row>
    <row r="38" spans="1:23" s="14" customFormat="1" ht="17.25" customHeight="1">
      <c r="A38" s="20"/>
      <c r="B38" s="13"/>
      <c r="D38" s="15"/>
      <c r="E38" s="16"/>
      <c r="F38" s="13"/>
      <c r="G38" s="13"/>
      <c r="H38" s="13"/>
      <c r="I38" s="13"/>
      <c r="J38" s="13"/>
      <c r="K38" s="13"/>
      <c r="M38" s="13"/>
      <c r="T38" s="52"/>
      <c r="U38" s="52"/>
      <c r="V38" s="52"/>
      <c r="W38" s="52"/>
    </row>
    <row r="39" spans="1:23" s="14" customFormat="1" ht="17.25" customHeight="1">
      <c r="A39" s="20"/>
      <c r="B39" s="13"/>
      <c r="D39" s="15"/>
      <c r="E39" s="16"/>
      <c r="F39" s="13"/>
      <c r="G39" s="13"/>
      <c r="H39" s="13"/>
      <c r="I39" s="13"/>
      <c r="J39" s="13"/>
      <c r="K39" s="13"/>
      <c r="M39" s="13"/>
      <c r="T39" s="52"/>
      <c r="U39" s="52"/>
      <c r="V39" s="52"/>
      <c r="W39" s="52"/>
    </row>
    <row r="40" spans="1:23" s="14" customFormat="1" ht="17.25" customHeight="1">
      <c r="A40" s="20"/>
      <c r="B40" s="13"/>
      <c r="D40" s="15"/>
      <c r="E40" s="16"/>
      <c r="F40" s="13"/>
      <c r="G40" s="13"/>
      <c r="H40" s="13"/>
      <c r="I40" s="13"/>
      <c r="J40" s="13"/>
      <c r="K40" s="13"/>
      <c r="M40" s="13"/>
      <c r="T40" s="52"/>
      <c r="U40" s="52"/>
      <c r="V40" s="52"/>
      <c r="W40" s="52"/>
    </row>
    <row r="41" spans="1:23" s="14" customFormat="1" ht="17.25" customHeight="1">
      <c r="A41" s="20"/>
      <c r="B41" s="13"/>
      <c r="D41" s="15"/>
      <c r="E41" s="16"/>
      <c r="F41" s="13"/>
      <c r="G41" s="13"/>
      <c r="H41" s="13"/>
      <c r="I41" s="13"/>
      <c r="J41" s="13"/>
      <c r="K41" s="13"/>
      <c r="M41" s="13"/>
      <c r="T41" s="52"/>
      <c r="U41" s="52"/>
      <c r="V41" s="52"/>
      <c r="W41" s="52"/>
    </row>
    <row r="42" spans="1:19" s="59" customFormat="1" ht="17.25" customHeight="1">
      <c r="A42" s="20"/>
      <c r="B42" s="13"/>
      <c r="C42" s="14"/>
      <c r="D42" s="15"/>
      <c r="E42" s="16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80"/>
      <c r="S42" s="80"/>
    </row>
    <row r="43" spans="1:19" s="59" customFormat="1" ht="17.25" customHeight="1">
      <c r="A43" s="20"/>
      <c r="B43" s="13"/>
      <c r="C43" s="14"/>
      <c r="D43" s="15"/>
      <c r="E43" s="16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80"/>
      <c r="S43" s="80"/>
    </row>
    <row r="44" spans="1:19" s="59" customFormat="1" ht="17.25" customHeight="1">
      <c r="A44" s="20"/>
      <c r="B44" s="13"/>
      <c r="C44" s="14"/>
      <c r="D44" s="15"/>
      <c r="E44" s="16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  <c r="R44" s="80"/>
      <c r="S44" s="80"/>
    </row>
    <row r="45" spans="1:19" s="59" customFormat="1" ht="17.25" customHeight="1">
      <c r="A45" s="20"/>
      <c r="B45" s="13"/>
      <c r="C45" s="14"/>
      <c r="D45" s="15"/>
      <c r="E45" s="16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80"/>
      <c r="S45" s="80"/>
    </row>
    <row r="46" spans="1:23" s="14" customFormat="1" ht="17.25" customHeight="1">
      <c r="A46" s="20"/>
      <c r="B46" s="13"/>
      <c r="D46" s="15"/>
      <c r="E46" s="16"/>
      <c r="F46" s="13"/>
      <c r="G46" s="13"/>
      <c r="H46" s="13"/>
      <c r="I46" s="13"/>
      <c r="J46" s="13"/>
      <c r="K46" s="13"/>
      <c r="M46" s="13"/>
      <c r="T46" s="52"/>
      <c r="U46" s="52"/>
      <c r="V46" s="52"/>
      <c r="W46" s="52"/>
    </row>
    <row r="47" spans="1:23" s="14" customFormat="1" ht="17.25" customHeight="1">
      <c r="A47" s="20"/>
      <c r="B47" s="13"/>
      <c r="D47" s="15"/>
      <c r="E47" s="16"/>
      <c r="F47" s="13"/>
      <c r="G47" s="13"/>
      <c r="H47" s="13"/>
      <c r="I47" s="13"/>
      <c r="J47" s="13"/>
      <c r="K47" s="13"/>
      <c r="M47" s="13"/>
      <c r="T47" s="52"/>
      <c r="U47" s="52"/>
      <c r="V47" s="52"/>
      <c r="W47" s="52"/>
    </row>
    <row r="48" spans="1:23" s="14" customFormat="1" ht="17.25" customHeight="1">
      <c r="A48" s="20"/>
      <c r="B48" s="13"/>
      <c r="D48" s="15"/>
      <c r="E48" s="16"/>
      <c r="F48" s="13"/>
      <c r="G48" s="13"/>
      <c r="H48" s="13"/>
      <c r="I48" s="13"/>
      <c r="J48" s="13"/>
      <c r="K48" s="13"/>
      <c r="M48" s="13"/>
      <c r="T48" s="52"/>
      <c r="U48" s="52"/>
      <c r="V48" s="52"/>
      <c r="W48" s="52"/>
    </row>
    <row r="49" spans="1:23" s="14" customFormat="1" ht="17.25" customHeight="1">
      <c r="A49" s="20"/>
      <c r="B49" s="13"/>
      <c r="D49" s="15"/>
      <c r="E49" s="16"/>
      <c r="F49" s="13"/>
      <c r="G49" s="13"/>
      <c r="H49" s="13"/>
      <c r="I49" s="13"/>
      <c r="J49" s="13"/>
      <c r="K49" s="13"/>
      <c r="M49" s="13"/>
      <c r="T49" s="52"/>
      <c r="U49" s="52"/>
      <c r="V49" s="52"/>
      <c r="W49" s="52"/>
    </row>
    <row r="50" spans="1:23" s="14" customFormat="1" ht="17.25" customHeight="1">
      <c r="A50" s="20"/>
      <c r="B50" s="13"/>
      <c r="D50" s="15"/>
      <c r="E50" s="16"/>
      <c r="F50" s="13"/>
      <c r="G50" s="13"/>
      <c r="H50" s="13"/>
      <c r="I50" s="13"/>
      <c r="J50" s="13"/>
      <c r="K50" s="13"/>
      <c r="M50" s="13"/>
      <c r="T50" s="52"/>
      <c r="U50" s="52"/>
      <c r="V50" s="52"/>
      <c r="W50" s="52"/>
    </row>
    <row r="51" spans="1:23" s="14" customFormat="1" ht="17.25" customHeight="1">
      <c r="A51" s="20"/>
      <c r="B51" s="13"/>
      <c r="D51" s="15"/>
      <c r="E51" s="16"/>
      <c r="F51" s="13"/>
      <c r="G51" s="13"/>
      <c r="H51" s="13"/>
      <c r="I51" s="13"/>
      <c r="J51" s="13"/>
      <c r="K51" s="13"/>
      <c r="M51" s="13"/>
      <c r="T51" s="52"/>
      <c r="U51" s="52"/>
      <c r="V51" s="52"/>
      <c r="W51" s="52"/>
    </row>
    <row r="52" spans="1:23" s="14" customFormat="1" ht="17.25" customHeight="1">
      <c r="A52" s="20"/>
      <c r="B52" s="13"/>
      <c r="D52" s="15"/>
      <c r="E52" s="16"/>
      <c r="F52" s="13"/>
      <c r="G52" s="13"/>
      <c r="H52" s="13"/>
      <c r="I52" s="13"/>
      <c r="J52" s="13"/>
      <c r="K52" s="13"/>
      <c r="M52" s="13"/>
      <c r="T52" s="52"/>
      <c r="U52" s="52"/>
      <c r="V52" s="52"/>
      <c r="W52" s="52"/>
    </row>
    <row r="53" spans="1:23" s="14" customFormat="1" ht="17.25" customHeight="1">
      <c r="A53" s="20"/>
      <c r="B53" s="13"/>
      <c r="D53" s="15"/>
      <c r="E53" s="16"/>
      <c r="F53" s="13"/>
      <c r="G53" s="13"/>
      <c r="H53" s="13"/>
      <c r="I53" s="13"/>
      <c r="J53" s="13"/>
      <c r="K53" s="13"/>
      <c r="M53" s="13"/>
      <c r="T53" s="52"/>
      <c r="U53" s="52"/>
      <c r="V53" s="52"/>
      <c r="W53" s="52"/>
    </row>
    <row r="54" spans="1:23" s="14" customFormat="1" ht="17.25" customHeight="1">
      <c r="A54" s="20"/>
      <c r="B54" s="13"/>
      <c r="D54" s="15"/>
      <c r="E54" s="16"/>
      <c r="F54" s="13"/>
      <c r="G54" s="13"/>
      <c r="H54" s="13"/>
      <c r="I54" s="13"/>
      <c r="J54" s="13"/>
      <c r="K54" s="13"/>
      <c r="M54" s="13"/>
      <c r="T54" s="52"/>
      <c r="U54" s="52"/>
      <c r="V54" s="52"/>
      <c r="W54" s="52"/>
    </row>
    <row r="55" spans="1:23" s="14" customFormat="1" ht="12.75">
      <c r="A55" s="20"/>
      <c r="B55" s="13"/>
      <c r="D55" s="15"/>
      <c r="E55" s="16"/>
      <c r="F55" s="13"/>
      <c r="G55" s="13"/>
      <c r="H55" s="13"/>
      <c r="I55" s="13"/>
      <c r="J55" s="13"/>
      <c r="K55" s="13"/>
      <c r="M55" s="13"/>
      <c r="T55" s="52"/>
      <c r="U55" s="52"/>
      <c r="V55" s="52"/>
      <c r="W55" s="52"/>
    </row>
    <row r="56" spans="1:23" s="14" customFormat="1" ht="12.75">
      <c r="A56" s="20"/>
      <c r="B56" s="13"/>
      <c r="D56" s="15"/>
      <c r="E56" s="16"/>
      <c r="F56" s="13"/>
      <c r="G56" s="13"/>
      <c r="H56" s="13"/>
      <c r="I56" s="13"/>
      <c r="J56" s="13"/>
      <c r="K56" s="13"/>
      <c r="M56" s="13"/>
      <c r="T56" s="52"/>
      <c r="U56" s="52"/>
      <c r="V56" s="52"/>
      <c r="W56" s="52"/>
    </row>
    <row r="57" spans="1:23" s="14" customFormat="1" ht="12.75">
      <c r="A57" s="20"/>
      <c r="B57" s="13"/>
      <c r="D57" s="15"/>
      <c r="E57" s="16"/>
      <c r="F57" s="13"/>
      <c r="G57" s="13"/>
      <c r="H57" s="13"/>
      <c r="I57" s="13"/>
      <c r="J57" s="13"/>
      <c r="K57" s="13"/>
      <c r="M57" s="13"/>
      <c r="T57" s="52"/>
      <c r="U57" s="52"/>
      <c r="V57" s="52"/>
      <c r="W57" s="52"/>
    </row>
    <row r="58" spans="1:23" s="14" customFormat="1" ht="12.75">
      <c r="A58" s="20"/>
      <c r="B58" s="13"/>
      <c r="D58" s="15"/>
      <c r="E58" s="16"/>
      <c r="F58" s="13"/>
      <c r="G58" s="13"/>
      <c r="H58" s="13"/>
      <c r="I58" s="13"/>
      <c r="J58" s="13"/>
      <c r="K58" s="13"/>
      <c r="M58" s="13"/>
      <c r="T58" s="52"/>
      <c r="U58" s="52"/>
      <c r="V58" s="52"/>
      <c r="W58" s="52"/>
    </row>
    <row r="59" spans="1:23" s="14" customFormat="1" ht="12.75">
      <c r="A59" s="20"/>
      <c r="B59" s="13"/>
      <c r="D59" s="15"/>
      <c r="E59" s="16"/>
      <c r="F59" s="13"/>
      <c r="G59" s="13"/>
      <c r="H59" s="13"/>
      <c r="I59" s="13"/>
      <c r="J59" s="13"/>
      <c r="K59" s="13"/>
      <c r="M59" s="13"/>
      <c r="T59" s="52"/>
      <c r="U59" s="52"/>
      <c r="V59" s="52"/>
      <c r="W59" s="52"/>
    </row>
    <row r="60" spans="1:23" s="14" customFormat="1" ht="12.75">
      <c r="A60" s="20"/>
      <c r="B60" s="13"/>
      <c r="D60" s="15"/>
      <c r="E60" s="16"/>
      <c r="F60" s="13"/>
      <c r="G60" s="13"/>
      <c r="H60" s="13"/>
      <c r="I60" s="13"/>
      <c r="J60" s="13"/>
      <c r="K60" s="13"/>
      <c r="M60" s="13"/>
      <c r="T60" s="52"/>
      <c r="U60" s="52"/>
      <c r="V60" s="52"/>
      <c r="W60" s="52"/>
    </row>
    <row r="61" spans="1:23" s="14" customFormat="1" ht="12.75">
      <c r="A61" s="20"/>
      <c r="B61" s="13"/>
      <c r="D61" s="15"/>
      <c r="E61" s="16"/>
      <c r="F61" s="13"/>
      <c r="G61" s="13"/>
      <c r="H61" s="13"/>
      <c r="I61" s="13"/>
      <c r="J61" s="13"/>
      <c r="K61" s="13"/>
      <c r="M61" s="13"/>
      <c r="T61" s="52"/>
      <c r="U61" s="52"/>
      <c r="V61" s="52"/>
      <c r="W61" s="52"/>
    </row>
    <row r="62" spans="1:23" s="14" customFormat="1" ht="12.75">
      <c r="A62" s="20"/>
      <c r="B62" s="13"/>
      <c r="D62" s="15"/>
      <c r="E62" s="16"/>
      <c r="F62" s="13"/>
      <c r="G62" s="13"/>
      <c r="H62" s="13"/>
      <c r="I62" s="13"/>
      <c r="J62" s="13"/>
      <c r="K62" s="13"/>
      <c r="M62" s="13"/>
      <c r="T62" s="52"/>
      <c r="U62" s="52"/>
      <c r="V62" s="52"/>
      <c r="W62" s="52"/>
    </row>
    <row r="63" spans="1:23" s="14" customFormat="1" ht="12.75">
      <c r="A63" s="20"/>
      <c r="B63" s="13"/>
      <c r="D63" s="15"/>
      <c r="E63" s="16"/>
      <c r="F63" s="13"/>
      <c r="G63" s="13"/>
      <c r="H63" s="13"/>
      <c r="I63" s="13"/>
      <c r="J63" s="13"/>
      <c r="K63" s="13"/>
      <c r="M63" s="13"/>
      <c r="T63" s="52"/>
      <c r="U63" s="52"/>
      <c r="V63" s="52"/>
      <c r="W63" s="52"/>
    </row>
    <row r="64" spans="1:23" s="14" customFormat="1" ht="12.75">
      <c r="A64" s="20"/>
      <c r="B64" s="13"/>
      <c r="D64" s="15"/>
      <c r="E64" s="16"/>
      <c r="F64" s="13"/>
      <c r="G64" s="13"/>
      <c r="H64" s="13"/>
      <c r="I64" s="13"/>
      <c r="J64" s="13"/>
      <c r="K64" s="13"/>
      <c r="M64" s="13"/>
      <c r="T64" s="52"/>
      <c r="U64" s="52"/>
      <c r="V64" s="52"/>
      <c r="W64" s="52"/>
    </row>
    <row r="65" spans="1:23" s="14" customFormat="1" ht="12.75">
      <c r="A65" s="20"/>
      <c r="B65" s="13"/>
      <c r="D65" s="15"/>
      <c r="E65" s="16"/>
      <c r="F65" s="13"/>
      <c r="G65" s="13"/>
      <c r="H65" s="13"/>
      <c r="I65" s="13"/>
      <c r="J65" s="13"/>
      <c r="K65" s="13"/>
      <c r="M65" s="13"/>
      <c r="T65" s="52"/>
      <c r="U65" s="52"/>
      <c r="V65" s="52"/>
      <c r="W65" s="52"/>
    </row>
    <row r="66" spans="1:23" s="14" customFormat="1" ht="12.75">
      <c r="A66" s="20"/>
      <c r="B66" s="13"/>
      <c r="D66" s="15"/>
      <c r="E66" s="16"/>
      <c r="F66" s="13"/>
      <c r="G66" s="13"/>
      <c r="H66" s="13"/>
      <c r="I66" s="13"/>
      <c r="J66" s="13"/>
      <c r="K66" s="13"/>
      <c r="M66" s="13"/>
      <c r="T66" s="52"/>
      <c r="U66" s="52"/>
      <c r="V66" s="52"/>
      <c r="W66" s="52"/>
    </row>
    <row r="67" spans="1:23" s="14" customFormat="1" ht="12.75">
      <c r="A67" s="20"/>
      <c r="B67" s="13"/>
      <c r="D67" s="15"/>
      <c r="E67" s="16"/>
      <c r="F67" s="13"/>
      <c r="G67" s="13"/>
      <c r="H67" s="13"/>
      <c r="I67" s="13"/>
      <c r="J67" s="13"/>
      <c r="K67" s="13"/>
      <c r="M67" s="13"/>
      <c r="T67" s="52"/>
      <c r="U67" s="52"/>
      <c r="V67" s="52"/>
      <c r="W67" s="52"/>
    </row>
    <row r="68" spans="1:23" s="14" customFormat="1" ht="12.75">
      <c r="A68" s="20"/>
      <c r="B68" s="13"/>
      <c r="D68" s="15"/>
      <c r="E68" s="16"/>
      <c r="F68" s="13"/>
      <c r="G68" s="13"/>
      <c r="H68" s="13"/>
      <c r="I68" s="13"/>
      <c r="J68" s="13"/>
      <c r="K68" s="13"/>
      <c r="M68" s="13"/>
      <c r="T68" s="52"/>
      <c r="U68" s="52"/>
      <c r="V68" s="52"/>
      <c r="W68" s="52"/>
    </row>
    <row r="69" spans="1:23" s="14" customFormat="1" ht="12.75">
      <c r="A69" s="20"/>
      <c r="B69" s="13"/>
      <c r="D69" s="15"/>
      <c r="E69" s="16"/>
      <c r="F69" s="13"/>
      <c r="G69" s="13"/>
      <c r="H69" s="13"/>
      <c r="I69" s="13"/>
      <c r="J69" s="13"/>
      <c r="K69" s="13"/>
      <c r="M69" s="13"/>
      <c r="T69" s="52"/>
      <c r="U69" s="52"/>
      <c r="V69" s="52"/>
      <c r="W69" s="52"/>
    </row>
    <row r="70" spans="1:23" s="14" customFormat="1" ht="12.75">
      <c r="A70" s="20"/>
      <c r="B70" s="13"/>
      <c r="D70" s="15"/>
      <c r="E70" s="16"/>
      <c r="F70" s="13"/>
      <c r="G70" s="13"/>
      <c r="H70" s="13"/>
      <c r="I70" s="13"/>
      <c r="J70" s="13"/>
      <c r="K70" s="13"/>
      <c r="M70" s="13"/>
      <c r="T70" s="52"/>
      <c r="U70" s="52"/>
      <c r="V70" s="52"/>
      <c r="W70" s="52"/>
    </row>
    <row r="71" spans="1:23" s="14" customFormat="1" ht="12.75">
      <c r="A71" s="20"/>
      <c r="B71" s="13"/>
      <c r="D71" s="15"/>
      <c r="E71" s="16"/>
      <c r="F71" s="13"/>
      <c r="G71" s="13"/>
      <c r="H71" s="13"/>
      <c r="I71" s="13"/>
      <c r="J71" s="13"/>
      <c r="K71" s="13"/>
      <c r="M71" s="13"/>
      <c r="T71" s="52"/>
      <c r="U71" s="52"/>
      <c r="V71" s="52"/>
      <c r="W71" s="52"/>
    </row>
    <row r="72" spans="1:23" s="14" customFormat="1" ht="12.75">
      <c r="A72" s="20"/>
      <c r="B72" s="13"/>
      <c r="D72" s="15"/>
      <c r="E72" s="16"/>
      <c r="F72" s="13"/>
      <c r="G72" s="13"/>
      <c r="H72" s="13"/>
      <c r="I72" s="13"/>
      <c r="J72" s="13"/>
      <c r="K72" s="13"/>
      <c r="M72" s="13"/>
      <c r="T72" s="52"/>
      <c r="U72" s="52"/>
      <c r="V72" s="52"/>
      <c r="W72" s="52"/>
    </row>
    <row r="73" spans="1:23" s="14" customFormat="1" ht="12.75">
      <c r="A73" s="20"/>
      <c r="B73" s="13"/>
      <c r="D73" s="15"/>
      <c r="E73" s="16"/>
      <c r="F73" s="13"/>
      <c r="G73" s="13"/>
      <c r="H73" s="13"/>
      <c r="I73" s="13"/>
      <c r="J73" s="13"/>
      <c r="K73" s="13"/>
      <c r="M73" s="13"/>
      <c r="T73" s="52"/>
      <c r="U73" s="52"/>
      <c r="V73" s="52"/>
      <c r="W73" s="52"/>
    </row>
    <row r="74" spans="1:23" s="14" customFormat="1" ht="12.75">
      <c r="A74" s="20"/>
      <c r="B74" s="13"/>
      <c r="D74" s="15"/>
      <c r="E74" s="16"/>
      <c r="F74" s="13"/>
      <c r="G74" s="13"/>
      <c r="H74" s="13"/>
      <c r="I74" s="13"/>
      <c r="J74" s="13"/>
      <c r="K74" s="13"/>
      <c r="M74" s="13"/>
      <c r="T74" s="52"/>
      <c r="U74" s="52"/>
      <c r="V74" s="52"/>
      <c r="W74" s="52"/>
    </row>
    <row r="75" spans="1:23" s="14" customFormat="1" ht="12.75">
      <c r="A75" s="20"/>
      <c r="B75" s="13"/>
      <c r="D75" s="15"/>
      <c r="E75" s="16"/>
      <c r="F75" s="13"/>
      <c r="G75" s="13"/>
      <c r="H75" s="13"/>
      <c r="I75" s="13"/>
      <c r="J75" s="13"/>
      <c r="K75" s="13"/>
      <c r="M75" s="13"/>
      <c r="T75" s="52"/>
      <c r="U75" s="52"/>
      <c r="V75" s="52"/>
      <c r="W75" s="52"/>
    </row>
    <row r="76" spans="1:23" s="14" customFormat="1" ht="12.75">
      <c r="A76" s="20"/>
      <c r="B76" s="13"/>
      <c r="D76" s="15"/>
      <c r="E76" s="16"/>
      <c r="F76" s="13"/>
      <c r="G76" s="13"/>
      <c r="H76" s="13"/>
      <c r="I76" s="13"/>
      <c r="J76" s="13"/>
      <c r="K76" s="13"/>
      <c r="M76" s="13"/>
      <c r="T76" s="52"/>
      <c r="U76" s="52"/>
      <c r="V76" s="52"/>
      <c r="W76" s="52"/>
    </row>
    <row r="77" spans="1:23" s="14" customFormat="1" ht="12.75">
      <c r="A77" s="20"/>
      <c r="B77" s="13"/>
      <c r="D77" s="15"/>
      <c r="E77" s="16"/>
      <c r="F77" s="13"/>
      <c r="G77" s="13"/>
      <c r="H77" s="13"/>
      <c r="I77" s="13"/>
      <c r="J77" s="13"/>
      <c r="K77" s="13"/>
      <c r="M77" s="13"/>
      <c r="T77" s="52"/>
      <c r="U77" s="52"/>
      <c r="V77" s="52"/>
      <c r="W77" s="52"/>
    </row>
    <row r="78" spans="1:23" s="14" customFormat="1" ht="12.75">
      <c r="A78" s="20"/>
      <c r="B78" s="13"/>
      <c r="D78" s="15"/>
      <c r="E78" s="16"/>
      <c r="F78" s="13"/>
      <c r="G78" s="13"/>
      <c r="H78" s="13"/>
      <c r="I78" s="13"/>
      <c r="J78" s="13"/>
      <c r="K78" s="13"/>
      <c r="M78" s="13"/>
      <c r="T78" s="52"/>
      <c r="U78" s="52"/>
      <c r="V78" s="52"/>
      <c r="W78" s="52"/>
    </row>
    <row r="79" spans="1:23" s="14" customFormat="1" ht="12.75">
      <c r="A79" s="20"/>
      <c r="B79" s="13"/>
      <c r="D79" s="15"/>
      <c r="E79" s="16"/>
      <c r="F79" s="13"/>
      <c r="G79" s="13"/>
      <c r="H79" s="13"/>
      <c r="I79" s="13"/>
      <c r="J79" s="13"/>
      <c r="K79" s="13"/>
      <c r="M79" s="13"/>
      <c r="T79" s="52"/>
      <c r="U79" s="52"/>
      <c r="V79" s="52"/>
      <c r="W79" s="52"/>
    </row>
    <row r="80" spans="1:23" s="14" customFormat="1" ht="12.75">
      <c r="A80" s="20"/>
      <c r="B80" s="13"/>
      <c r="D80" s="15"/>
      <c r="E80" s="16"/>
      <c r="F80" s="13"/>
      <c r="G80" s="13"/>
      <c r="H80" s="13"/>
      <c r="I80" s="13"/>
      <c r="J80" s="13"/>
      <c r="K80" s="13"/>
      <c r="M80" s="13"/>
      <c r="T80" s="52"/>
      <c r="U80" s="52"/>
      <c r="V80" s="52"/>
      <c r="W80" s="52"/>
    </row>
    <row r="81" spans="1:23" s="14" customFormat="1" ht="12.75">
      <c r="A81" s="20"/>
      <c r="B81" s="13"/>
      <c r="D81" s="15"/>
      <c r="E81" s="16"/>
      <c r="F81" s="13"/>
      <c r="G81" s="13"/>
      <c r="H81" s="13"/>
      <c r="I81" s="13"/>
      <c r="J81" s="13"/>
      <c r="K81" s="13"/>
      <c r="M81" s="13"/>
      <c r="T81" s="52"/>
      <c r="U81" s="52"/>
      <c r="V81" s="52"/>
      <c r="W81" s="52"/>
    </row>
    <row r="82" spans="1:23" s="14" customFormat="1" ht="12.75">
      <c r="A82" s="20"/>
      <c r="B82" s="13"/>
      <c r="D82" s="15"/>
      <c r="E82" s="16"/>
      <c r="F82" s="13"/>
      <c r="G82" s="13"/>
      <c r="H82" s="13"/>
      <c r="I82" s="13"/>
      <c r="J82" s="13"/>
      <c r="K82" s="13"/>
      <c r="M82" s="13"/>
      <c r="T82" s="52"/>
      <c r="U82" s="52"/>
      <c r="V82" s="52"/>
      <c r="W82" s="52"/>
    </row>
    <row r="83" spans="1:23" s="14" customFormat="1" ht="12.75">
      <c r="A83" s="20"/>
      <c r="B83" s="13"/>
      <c r="D83" s="15"/>
      <c r="E83" s="16"/>
      <c r="F83" s="13"/>
      <c r="G83" s="13"/>
      <c r="H83" s="13"/>
      <c r="I83" s="13"/>
      <c r="J83" s="13"/>
      <c r="K83" s="13"/>
      <c r="M83" s="13"/>
      <c r="T83" s="52"/>
      <c r="U83" s="52"/>
      <c r="V83" s="52"/>
      <c r="W83" s="52"/>
    </row>
    <row r="84" spans="1:23" s="14" customFormat="1" ht="12.75">
      <c r="A84" s="20"/>
      <c r="B84" s="13"/>
      <c r="D84" s="15"/>
      <c r="E84" s="16"/>
      <c r="F84" s="13"/>
      <c r="G84" s="13"/>
      <c r="H84" s="13"/>
      <c r="I84" s="13"/>
      <c r="J84" s="13"/>
      <c r="K84" s="13"/>
      <c r="M84" s="13"/>
      <c r="T84" s="52"/>
      <c r="U84" s="52"/>
      <c r="V84" s="52"/>
      <c r="W84" s="52"/>
    </row>
    <row r="85" spans="1:23" s="14" customFormat="1" ht="12.75">
      <c r="A85" s="20"/>
      <c r="B85" s="13"/>
      <c r="D85" s="15"/>
      <c r="E85" s="16"/>
      <c r="F85" s="13"/>
      <c r="G85" s="13"/>
      <c r="H85" s="13"/>
      <c r="I85" s="13"/>
      <c r="J85" s="13"/>
      <c r="K85" s="13"/>
      <c r="M85" s="13"/>
      <c r="T85" s="52"/>
      <c r="U85" s="52"/>
      <c r="V85" s="52"/>
      <c r="W85" s="52"/>
    </row>
  </sheetData>
  <sheetProtection/>
  <mergeCells count="13">
    <mergeCell ref="M11:O11"/>
    <mergeCell ref="A7:Q7"/>
    <mergeCell ref="A8:Q8"/>
    <mergeCell ref="A9:Q9"/>
    <mergeCell ref="O10:Q10"/>
    <mergeCell ref="F10:N10"/>
    <mergeCell ref="A1:Q1"/>
    <mergeCell ref="A2:Q2"/>
    <mergeCell ref="A3:Q3"/>
    <mergeCell ref="A4:Q4"/>
    <mergeCell ref="D5:E5"/>
    <mergeCell ref="F5:G5"/>
    <mergeCell ref="L5:Q5"/>
  </mergeCells>
  <printOptions horizontalCentered="1"/>
  <pageMargins left="0.18" right="0.17" top="0.17" bottom="0.17" header="0.17" footer="0.17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2017-06-21T06:05:37Z</cp:lastPrinted>
  <dcterms:created xsi:type="dcterms:W3CDTF">2012-01-29T11:02:14Z</dcterms:created>
  <dcterms:modified xsi:type="dcterms:W3CDTF">2017-06-21T06:05:40Z</dcterms:modified>
  <cp:category/>
  <cp:version/>
  <cp:contentType/>
  <cp:contentStatus/>
</cp:coreProperties>
</file>